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/>
  <mc:AlternateContent xmlns:mc="http://schemas.openxmlformats.org/markup-compatibility/2006">
    <mc:Choice Requires="x15">
      <x15ac:absPath xmlns:x15ac="http://schemas.microsoft.com/office/spreadsheetml/2010/11/ac" url="/Users/voloa/CascadeProjects/proposal_generator/templates/excel_templates/"/>
    </mc:Choice>
  </mc:AlternateContent>
  <xr:revisionPtr revIDLastSave="0" documentId="8_{4A4C1420-627B-C84B-B567-5400FEDC2210}" xr6:coauthVersionLast="47" xr6:coauthVersionMax="47" xr10:uidLastSave="{00000000-0000-0000-0000-000000000000}"/>
  <bookViews>
    <workbookView xWindow="0" yWindow="500" windowWidth="28800" windowHeight="16340" activeTab="3" xr2:uid="{00000000-000D-0000-FFFF-FFFF00000000}"/>
  </bookViews>
  <sheets>
    <sheet name="SOW and Labor" sheetId="9" r:id="rId1"/>
    <sheet name="Travel Expenses" sheetId="7" r:id="rId2"/>
    <sheet name="Schedule" sheetId="10" r:id="rId3"/>
    <sheet name="Summary of Project" sheetId="11" r:id="rId4"/>
  </sheets>
  <definedNames>
    <definedName name="_xlnm.Print_Area" localSheetId="0">'SOW and Labor'!$A$1:$O$59</definedName>
    <definedName name="_xlnm.Print_Area" localSheetId="1">'Travel Expenses'!$A$1:$H$44</definedName>
    <definedName name="RateSheet">'SOW and Labor'!$S$4:$T$9</definedName>
    <definedName name="sitevisit1">'Travel Expenses'!$H$44</definedName>
    <definedName name="sitevisit2">'Travel Expenses'!#REF!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7" l="1"/>
  <c r="G25" i="7"/>
  <c r="G26" i="7"/>
  <c r="G27" i="7"/>
  <c r="G28" i="7"/>
  <c r="E24" i="7"/>
  <c r="E25" i="7"/>
  <c r="E26" i="7"/>
  <c r="E27" i="7"/>
  <c r="E28" i="7"/>
  <c r="C24" i="7"/>
  <c r="C25" i="7"/>
  <c r="C26" i="7"/>
  <c r="C27" i="7"/>
  <c r="C28" i="7"/>
  <c r="N16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B40" i="7" l="1"/>
  <c r="B37" i="7"/>
  <c r="B36" i="7"/>
  <c r="B35" i="7"/>
  <c r="B24" i="7"/>
  <c r="B25" i="7"/>
  <c r="B26" i="7"/>
  <c r="B38" i="7" s="1"/>
  <c r="B27" i="7"/>
  <c r="B39" i="7" s="1"/>
  <c r="B28" i="7"/>
  <c r="B23" i="7"/>
  <c r="A40" i="7"/>
  <c r="A39" i="7"/>
  <c r="A38" i="7"/>
  <c r="A37" i="7"/>
  <c r="A36" i="7"/>
  <c r="A35" i="7"/>
  <c r="A24" i="7"/>
  <c r="A25" i="7"/>
  <c r="A26" i="7"/>
  <c r="A27" i="7"/>
  <c r="A28" i="7"/>
  <c r="A23" i="7"/>
  <c r="H13" i="7"/>
  <c r="J9" i="9"/>
  <c r="K9" i="9"/>
  <c r="L9" i="9"/>
  <c r="M9" i="9"/>
  <c r="I9" i="9"/>
  <c r="S34" i="9"/>
  <c r="S33" i="9"/>
  <c r="S32" i="9"/>
  <c r="U48" i="9"/>
  <c r="O43" i="9"/>
  <c r="G39" i="7"/>
  <c r="G40" i="7"/>
  <c r="G38" i="7"/>
  <c r="G37" i="7"/>
  <c r="G36" i="7"/>
  <c r="G23" i="7"/>
  <c r="G35" i="7" s="1"/>
  <c r="E40" i="7"/>
  <c r="E39" i="7"/>
  <c r="E38" i="7"/>
  <c r="E37" i="7"/>
  <c r="E36" i="7"/>
  <c r="E23" i="7"/>
  <c r="E35" i="7" s="1"/>
  <c r="C36" i="7"/>
  <c r="C37" i="7"/>
  <c r="C38" i="7"/>
  <c r="C39" i="7"/>
  <c r="C40" i="7"/>
  <c r="C23" i="7"/>
  <c r="C35" i="7" s="1"/>
  <c r="N24" i="9"/>
  <c r="N25" i="9"/>
  <c r="N26" i="9"/>
  <c r="N27" i="9"/>
  <c r="N28" i="9"/>
  <c r="N29" i="9"/>
  <c r="N22" i="9" l="1"/>
  <c r="H16" i="7" l="1"/>
  <c r="B4" i="7" l="1"/>
  <c r="B3" i="7"/>
  <c r="B2" i="7"/>
  <c r="O44" i="9" l="1"/>
  <c r="O48" i="9" s="1"/>
  <c r="M32" i="9"/>
  <c r="M33" i="9" s="1"/>
  <c r="L32" i="9"/>
  <c r="L33" i="9" s="1"/>
  <c r="K32" i="9"/>
  <c r="K33" i="9" s="1"/>
  <c r="J32" i="9"/>
  <c r="I32" i="9"/>
  <c r="I33" i="9" s="1"/>
  <c r="N30" i="9"/>
  <c r="N23" i="9"/>
  <c r="N21" i="9"/>
  <c r="N20" i="9"/>
  <c r="N19" i="9"/>
  <c r="N18" i="9"/>
  <c r="N17" i="9"/>
  <c r="O15" i="9"/>
  <c r="N15" i="9"/>
  <c r="O14" i="9"/>
  <c r="N14" i="9"/>
  <c r="O13" i="9"/>
  <c r="N13" i="9"/>
  <c r="O12" i="9"/>
  <c r="N12" i="9"/>
  <c r="O11" i="9"/>
  <c r="N11" i="9"/>
  <c r="O32" i="9" l="1"/>
  <c r="N32" i="9"/>
  <c r="P33" i="9" s="1"/>
  <c r="J33" i="9"/>
  <c r="N33" i="9" s="1"/>
  <c r="H40" i="7"/>
  <c r="H39" i="7"/>
  <c r="H38" i="7"/>
  <c r="H37" i="7"/>
  <c r="H36" i="7"/>
  <c r="H35" i="7"/>
  <c r="H28" i="7"/>
  <c r="H27" i="7"/>
  <c r="H26" i="7"/>
  <c r="H25" i="7"/>
  <c r="H24" i="7"/>
  <c r="H23" i="7"/>
  <c r="H12" i="7"/>
  <c r="H14" i="7"/>
  <c r="H15" i="7"/>
  <c r="H11" i="7"/>
  <c r="H17" i="7" l="1"/>
  <c r="T32" i="9" s="1"/>
  <c r="P35" i="9"/>
  <c r="H29" i="7"/>
  <c r="T33" i="9" s="1"/>
  <c r="H41" i="7"/>
  <c r="T34" i="9" s="1"/>
  <c r="K34" i="9"/>
  <c r="L34" i="9"/>
  <c r="J34" i="9"/>
  <c r="M34" i="9"/>
  <c r="I34" i="9"/>
  <c r="O33" i="9"/>
  <c r="O47" i="9" s="1"/>
  <c r="H44" i="7" l="1"/>
  <c r="O49" i="9" s="1"/>
  <c r="O50" i="9" s="1"/>
  <c r="O51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Joshua St. Clair</author>
  </authors>
  <commentList>
    <comment ref="I34" authorId="0" shapeId="0" xr:uid="{6D6211F1-27D9-442F-A8CE-88303FA867FA}">
      <text>
        <r>
          <rPr>
            <sz val="9"/>
            <color indexed="81"/>
            <rFont val="Tahoma"/>
            <family val="2"/>
          </rPr>
          <t>PM should = ~10% max. However, justification may exist for why this should be higher.</t>
        </r>
      </text>
    </comment>
  </commentList>
</comments>
</file>

<file path=xl/sharedStrings.xml><?xml version="1.0" encoding="utf-8"?>
<sst xmlns="http://schemas.openxmlformats.org/spreadsheetml/2006/main" count="153" uniqueCount="106">
  <si>
    <t>Don't Print This Column</t>
  </si>
  <si>
    <t>This spreadsheet is intended for 
internal use only. 
Not intended for client submittal.</t>
  </si>
  <si>
    <t>Client Rates from Rate Sheet</t>
  </si>
  <si>
    <t xml:space="preserve">Client: </t>
  </si>
  <si>
    <t>All Disciplines</t>
  </si>
  <si>
    <t>Hourly Rate</t>
  </si>
  <si>
    <t xml:space="preserve">Project: </t>
  </si>
  <si>
    <t>Principal</t>
  </si>
  <si>
    <t>Document:</t>
  </si>
  <si>
    <t>Role</t>
  </si>
  <si>
    <t>Rates</t>
  </si>
  <si>
    <t>Task</t>
  </si>
  <si>
    <t>Hrs</t>
  </si>
  <si>
    <t>Subt Hrs</t>
  </si>
  <si>
    <t>Subt Cost</t>
  </si>
  <si>
    <t>IMPORTANT NOTES</t>
  </si>
  <si>
    <t>Clerical</t>
  </si>
  <si>
    <t>Sub Markup</t>
  </si>
  <si>
    <t>Initial to verify:</t>
  </si>
  <si>
    <t>X</t>
  </si>
  <si>
    <r>
      <t>[</t>
    </r>
    <r>
      <rPr>
        <i/>
        <sz val="11"/>
        <rFont val="Calibri"/>
        <family val="2"/>
        <scheme val="minor"/>
      </rPr>
      <t>Row intentionally left blank</t>
    </r>
    <r>
      <rPr>
        <sz val="11"/>
        <rFont val="Calibri"/>
        <family val="2"/>
        <scheme val="minor"/>
      </rPr>
      <t>]</t>
    </r>
  </si>
  <si>
    <t>Basic Cost/Hours Analysis</t>
  </si>
  <si>
    <t>Estimated Schedule (40hr/wk)</t>
  </si>
  <si>
    <t>%'s</t>
  </si>
  <si>
    <t>Average Billing Rate (Tot $/Tot Hr)</t>
  </si>
  <si>
    <t>Subcontractors</t>
  </si>
  <si>
    <t>Description (if applicable)</t>
  </si>
  <si>
    <t>Survey</t>
  </si>
  <si>
    <t>3D Scan</t>
  </si>
  <si>
    <t>Geotechnical</t>
  </si>
  <si>
    <t>Permit Specialist</t>
  </si>
  <si>
    <t>Other</t>
  </si>
  <si>
    <t>Subs Subtotal</t>
  </si>
  <si>
    <t>Internal Notes</t>
  </si>
  <si>
    <t>Labor Subtotal</t>
  </si>
  <si>
    <t>From "Travel Expneses" Tab</t>
  </si>
  <si>
    <t>Travel Subtotal</t>
  </si>
  <si>
    <t>From "Travel Expenses" Tab</t>
  </si>
  <si>
    <t>N/A</t>
  </si>
  <si>
    <t>Project Total</t>
  </si>
  <si>
    <t>RoundUp</t>
  </si>
  <si>
    <t>Assumptions/Notes about the estimate</t>
  </si>
  <si>
    <t>Don't Print</t>
  </si>
  <si>
    <t>Proposal</t>
  </si>
  <si>
    <t xml:space="preserve">Don't edit Project or Proposal Titles 
on this tab. </t>
  </si>
  <si>
    <t>Client</t>
  </si>
  <si>
    <t>Project</t>
  </si>
  <si>
    <t>Document</t>
  </si>
  <si>
    <t>Travel Expenses Tab</t>
  </si>
  <si>
    <t>Site Visit #1</t>
  </si>
  <si>
    <t>Site Visit Description</t>
  </si>
  <si>
    <t>Example description: PM and 1 Mech Eng to spend 2 days on-site.</t>
  </si>
  <si>
    <t>Expense Type</t>
  </si>
  <si>
    <t>Cost</t>
  </si>
  <si>
    <t>Units</t>
  </si>
  <si>
    <t>Qty</t>
  </si>
  <si>
    <t>Count</t>
  </si>
  <si>
    <t>Subtotal Expenses</t>
  </si>
  <si>
    <t>Airfare</t>
  </si>
  <si>
    <t>Round Trip</t>
  </si>
  <si>
    <t>flight (roundtrip)</t>
  </si>
  <si>
    <t>people</t>
  </si>
  <si>
    <t>Hotel</t>
  </si>
  <si>
    <t>Night</t>
  </si>
  <si>
    <t>nights</t>
  </si>
  <si>
    <t>Meals</t>
  </si>
  <si>
    <t>per day</t>
  </si>
  <si>
    <t>days</t>
  </si>
  <si>
    <t>Rental Car</t>
  </si>
  <si>
    <t>cars</t>
  </si>
  <si>
    <t>Personal Mileage</t>
  </si>
  <si>
    <t>per mile</t>
  </si>
  <si>
    <t>miles (round trip)</t>
  </si>
  <si>
    <t>drivers</t>
  </si>
  <si>
    <t>Per Diem (all-inclusive)</t>
  </si>
  <si>
    <t>Subtotal 1</t>
  </si>
  <si>
    <t>Site Visit #2</t>
  </si>
  <si>
    <t>Subtotal 2</t>
  </si>
  <si>
    <t>Site Visit #3</t>
  </si>
  <si>
    <t>Subtotal 3</t>
  </si>
  <si>
    <t>Travel Expenses Total</t>
  </si>
  <si>
    <t>Proposal ID:</t>
  </si>
  <si>
    <t>Engineer E-04</t>
  </si>
  <si>
    <t>Engineer E-03</t>
  </si>
  <si>
    <t>Designer D-04</t>
  </si>
  <si>
    <t>CAD Specialist N-04</t>
  </si>
  <si>
    <t>SOMOS Associates - Engineering Estimate</t>
  </si>
  <si>
    <t>Engineering Estimate</t>
  </si>
  <si>
    <t>SOMOS ASSOCIATES - ENGINEERING ESTIMATE</t>
  </si>
  <si>
    <t>Revision:</t>
  </si>
  <si>
    <t>Revision</t>
  </si>
  <si>
    <t>Week</t>
  </si>
  <si>
    <t>Summary of Activities</t>
  </si>
  <si>
    <t>Deliverables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</si>
  <si>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</si>
  <si>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</si>
  <si>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</si>
  <si>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</si>
  <si>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</si>
  <si>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</si>
  <si>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</si>
  <si>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</si>
  <si>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</si>
  <si>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</si>
  <si>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[YEAR]-[CLIENT NAME]-001</t>
  </si>
  <si>
    <t>Summary of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</si>
</sst>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_(&quot;$&quot;* #,##0.000_);_(&quot;$&quot;* \(#,##0.000\);_(&quot;$&quot;* &quot;-&quot;?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D687A"/>
        <bgColor indexed="64"/>
      </patternFill>
    </fill>
    <fill>
      <patternFill patternType="solid">
        <fgColor rgb="FFD8D3BB"/>
        <bgColor indexed="64"/>
      </patternFill>
    </fill>
    <fill>
      <patternFill patternType="solid">
        <fgColor rgb="FFE6E6E7"/>
        <bgColor indexed="64"/>
      </patternFill>
    </fill>
    <fill>
      <patternFill patternType="solid">
        <fgColor rgb="FFFDE05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1" xfId="0" applyBorder="1"/>
    <xf numFmtId="164" fontId="0" fillId="0" borderId="0" xfId="1" applyNumberFormat="1" applyFont="1"/>
    <xf numFmtId="0" fontId="0" fillId="0" borderId="2" xfId="0" applyBorder="1" applyAlignment="1">
      <alignment horizontal="righ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2" borderId="3" xfId="0" applyFill="1" applyBorder="1"/>
    <xf numFmtId="0" fontId="0" fillId="2" borderId="5" xfId="0" applyFill="1" applyBorder="1" applyAlignment="1">
      <alignment horizontal="center"/>
    </xf>
    <xf numFmtId="0" fontId="0" fillId="0" borderId="0" xfId="0" applyAlignment="1">
      <alignment wrapText="1"/>
    </xf>
    <xf numFmtId="0" fontId="0" fillId="2" borderId="3" xfId="0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 wrapText="1"/>
    </xf>
    <xf numFmtId="9" fontId="0" fillId="0" borderId="3" xfId="2" applyFont="1" applyBorder="1" applyAlignment="1">
      <alignment horizontal="center"/>
    </xf>
    <xf numFmtId="0" fontId="0" fillId="0" borderId="0" xfId="0" applyAlignment="1">
      <alignment horizontal="center" vertical="center"/>
    </xf>
    <xf numFmtId="44" fontId="3" fillId="0" borderId="0" xfId="1" applyFont="1" applyFill="1" applyBorder="1"/>
    <xf numFmtId="0" fontId="0" fillId="2" borderId="3" xfId="0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44" fontId="3" fillId="0" borderId="0" xfId="1" applyFont="1" applyFill="1" applyBorder="1" applyAlignment="1">
      <alignment vertical="top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2" fillId="0" borderId="0" xfId="1" applyNumberFormat="1" applyFont="1" applyFill="1" applyBorder="1"/>
    <xf numFmtId="164" fontId="0" fillId="0" borderId="0" xfId="1" applyNumberFormat="1" applyFont="1" applyFill="1"/>
    <xf numFmtId="0" fontId="0" fillId="0" borderId="8" xfId="0" applyBorder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64" fontId="0" fillId="2" borderId="4" xfId="1" applyNumberFormat="1" applyFont="1" applyFill="1" applyBorder="1"/>
    <xf numFmtId="164" fontId="4" fillId="0" borderId="4" xfId="1" applyNumberFormat="1" applyFont="1" applyBorder="1"/>
    <xf numFmtId="164" fontId="0" fillId="0" borderId="4" xfId="1" applyNumberFormat="1" applyFont="1" applyBorder="1"/>
    <xf numFmtId="164" fontId="0" fillId="2" borderId="4" xfId="1" applyNumberFormat="1" applyFont="1" applyFill="1" applyBorder="1" applyAlignment="1">
      <alignment horizontal="center"/>
    </xf>
    <xf numFmtId="164" fontId="0" fillId="2" borderId="4" xfId="1" applyNumberFormat="1" applyFont="1" applyFill="1" applyBorder="1" applyAlignment="1">
      <alignment horizontal="right"/>
    </xf>
    <xf numFmtId="164" fontId="0" fillId="0" borderId="7" xfId="1" applyNumberFormat="1" applyFont="1" applyBorder="1"/>
    <xf numFmtId="164" fontId="0" fillId="0" borderId="1" xfId="1" applyNumberFormat="1" applyFont="1" applyBorder="1"/>
    <xf numFmtId="164" fontId="0" fillId="2" borderId="5" xfId="1" applyNumberFormat="1" applyFont="1" applyFill="1" applyBorder="1"/>
    <xf numFmtId="164" fontId="0" fillId="0" borderId="0" xfId="1" applyNumberFormat="1" applyFont="1" applyBorder="1"/>
    <xf numFmtId="164" fontId="7" fillId="3" borderId="4" xfId="1" applyNumberFormat="1" applyFont="1" applyFill="1" applyBorder="1"/>
    <xf numFmtId="0" fontId="0" fillId="4" borderId="3" xfId="0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2" borderId="0" xfId="0" applyFill="1"/>
    <xf numFmtId="0" fontId="4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/>
    <xf numFmtId="0" fontId="4" fillId="2" borderId="3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4" xfId="0" applyBorder="1"/>
    <xf numFmtId="0" fontId="13" fillId="7" borderId="6" xfId="0" applyFont="1" applyFill="1" applyBorder="1"/>
    <xf numFmtId="44" fontId="0" fillId="5" borderId="30" xfId="0" applyNumberFormat="1" applyFill="1" applyBorder="1"/>
    <xf numFmtId="0" fontId="0" fillId="5" borderId="25" xfId="0" applyFill="1" applyBorder="1"/>
    <xf numFmtId="44" fontId="0" fillId="6" borderId="30" xfId="0" applyNumberFormat="1" applyFill="1" applyBorder="1"/>
    <xf numFmtId="0" fontId="0" fillId="6" borderId="27" xfId="0" applyFill="1" applyBorder="1"/>
    <xf numFmtId="44" fontId="0" fillId="4" borderId="30" xfId="0" applyNumberFormat="1" applyFill="1" applyBorder="1"/>
    <xf numFmtId="0" fontId="0" fillId="4" borderId="29" xfId="0" applyFill="1" applyBorder="1"/>
    <xf numFmtId="0" fontId="2" fillId="5" borderId="24" xfId="0" applyFont="1" applyFill="1" applyBorder="1" applyAlignment="1">
      <alignment horizontal="left"/>
    </xf>
    <xf numFmtId="0" fontId="2" fillId="6" borderId="26" xfId="0" applyFont="1" applyFill="1" applyBorder="1" applyAlignment="1">
      <alignment horizontal="left"/>
    </xf>
    <xf numFmtId="0" fontId="2" fillId="4" borderId="28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42" fontId="0" fillId="5" borderId="10" xfId="0" applyNumberFormat="1" applyFill="1" applyBorder="1"/>
    <xf numFmtId="42" fontId="0" fillId="5" borderId="15" xfId="0" applyNumberFormat="1" applyFill="1" applyBorder="1"/>
    <xf numFmtId="42" fontId="0" fillId="5" borderId="16" xfId="0" applyNumberFormat="1" applyFill="1" applyBorder="1"/>
    <xf numFmtId="42" fontId="0" fillId="5" borderId="17" xfId="0" applyNumberFormat="1" applyFill="1" applyBorder="1"/>
    <xf numFmtId="9" fontId="0" fillId="5" borderId="3" xfId="0" applyNumberFormat="1" applyFill="1" applyBorder="1" applyAlignment="1">
      <alignment horizontal="center"/>
    </xf>
    <xf numFmtId="0" fontId="8" fillId="7" borderId="4" xfId="0" applyFont="1" applyFill="1" applyBorder="1"/>
    <xf numFmtId="164" fontId="4" fillId="2" borderId="3" xfId="1" applyNumberFormat="1" applyFont="1" applyFill="1" applyBorder="1" applyAlignment="1">
      <alignment horizontal="center"/>
    </xf>
    <xf numFmtId="0" fontId="4" fillId="9" borderId="4" xfId="0" applyFont="1" applyFill="1" applyBorder="1"/>
    <xf numFmtId="0" fontId="4" fillId="9" borderId="5" xfId="0" applyFont="1" applyFill="1" applyBorder="1"/>
    <xf numFmtId="0" fontId="4" fillId="9" borderId="6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0" fillId="9" borderId="0" xfId="0" applyFill="1"/>
    <xf numFmtId="0" fontId="0" fillId="9" borderId="5" xfId="0" applyFill="1" applyBorder="1"/>
    <xf numFmtId="0" fontId="0" fillId="9" borderId="6" xfId="0" applyFill="1" applyBorder="1" applyAlignment="1">
      <alignment horizontal="center"/>
    </xf>
    <xf numFmtId="164" fontId="0" fillId="9" borderId="4" xfId="1" applyNumberFormat="1" applyFont="1" applyFill="1" applyBorder="1"/>
    <xf numFmtId="0" fontId="7" fillId="8" borderId="14" xfId="0" applyFont="1" applyFill="1" applyBorder="1" applyAlignment="1">
      <alignment wrapText="1"/>
    </xf>
    <xf numFmtId="42" fontId="7" fillId="8" borderId="3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left" vertical="center"/>
    </xf>
    <xf numFmtId="0" fontId="0" fillId="8" borderId="4" xfId="0" applyFill="1" applyBorder="1"/>
    <xf numFmtId="0" fontId="0" fillId="8" borderId="5" xfId="0" applyFill="1" applyBorder="1"/>
    <xf numFmtId="0" fontId="0" fillId="8" borderId="6" xfId="0" applyFill="1" applyBorder="1"/>
    <xf numFmtId="0" fontId="2" fillId="8" borderId="3" xfId="0" applyFont="1" applyFill="1" applyBorder="1" applyAlignment="1">
      <alignment horizontal="center" vertical="center"/>
    </xf>
    <xf numFmtId="44" fontId="2" fillId="8" borderId="4" xfId="0" applyNumberFormat="1" applyFont="1" applyFill="1" applyBorder="1"/>
    <xf numFmtId="164" fontId="0" fillId="9" borderId="3" xfId="1" applyNumberFormat="1" applyFont="1" applyFill="1" applyBorder="1" applyAlignment="1">
      <alignment horizontal="center" vertical="center"/>
    </xf>
    <xf numFmtId="166" fontId="0" fillId="9" borderId="3" xfId="1" applyNumberFormat="1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2" fillId="10" borderId="3" xfId="0" applyFont="1" applyFill="1" applyBorder="1" applyAlignment="1">
      <alignment vertical="top"/>
    </xf>
    <xf numFmtId="0" fontId="11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top" wrapText="1"/>
    </xf>
    <xf numFmtId="0" fontId="2" fillId="10" borderId="3" xfId="0" applyFont="1" applyFill="1" applyBorder="1" applyAlignment="1">
      <alignment horizontal="center"/>
    </xf>
    <xf numFmtId="0" fontId="0" fillId="10" borderId="3" xfId="0" applyFill="1" applyBorder="1" applyAlignment="1">
      <alignment horizontal="left" vertical="top" wrapText="1"/>
    </xf>
    <xf numFmtId="0" fontId="2" fillId="10" borderId="3" xfId="0" applyFont="1" applyFill="1" applyBorder="1" applyAlignment="1">
      <alignment horizontal="left" vertical="center"/>
    </xf>
    <xf numFmtId="0" fontId="0" fillId="10" borderId="3" xfId="0" applyFill="1" applyBorder="1" applyAlignment="1">
      <alignment horizontal="left" vertical="center"/>
    </xf>
    <xf numFmtId="0" fontId="2" fillId="10" borderId="3" xfId="0" applyFont="1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0" fillId="0" borderId="7" xfId="0" applyBorder="1"/>
    <xf numFmtId="44" fontId="9" fillId="8" borderId="4" xfId="1" applyFont="1" applyFill="1" applyBorder="1"/>
    <xf numFmtId="0" fontId="14" fillId="11" borderId="3" xfId="0" applyFont="1" applyFill="1" applyBorder="1" applyAlignment="1">
      <alignment horizontal="center" wrapText="1"/>
    </xf>
    <xf numFmtId="164" fontId="0" fillId="11" borderId="4" xfId="1" applyNumberFormat="1" applyFont="1" applyFill="1" applyBorder="1"/>
    <xf numFmtId="164" fontId="0" fillId="11" borderId="3" xfId="0" applyNumberFormat="1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9" fontId="7" fillId="11" borderId="4" xfId="2" applyFont="1" applyFill="1" applyBorder="1" applyAlignment="1">
      <alignment horizontal="center"/>
    </xf>
    <xf numFmtId="164" fontId="2" fillId="11" borderId="4" xfId="1" applyNumberFormat="1" applyFont="1" applyFill="1" applyBorder="1"/>
    <xf numFmtId="0" fontId="8" fillId="11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11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9" borderId="4" xfId="0" applyFont="1" applyFill="1" applyBorder="1" applyAlignment="1">
      <alignment horizontal="left" vertical="top" wrapText="1"/>
    </xf>
    <xf numFmtId="0" fontId="4" fillId="9" borderId="5" xfId="0" applyFont="1" applyFill="1" applyBorder="1" applyAlignment="1">
      <alignment horizontal="left" vertical="top" wrapText="1"/>
    </xf>
    <xf numFmtId="0" fontId="4" fillId="9" borderId="6" xfId="0" applyFont="1" applyFill="1" applyBorder="1" applyAlignment="1">
      <alignment horizontal="left" vertical="top" wrapText="1"/>
    </xf>
    <xf numFmtId="0" fontId="9" fillId="8" borderId="3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left"/>
    </xf>
    <xf numFmtId="0" fontId="2" fillId="9" borderId="5" xfId="0" applyFont="1" applyFill="1" applyBorder="1" applyAlignment="1">
      <alignment horizontal="left"/>
    </xf>
    <xf numFmtId="0" fontId="2" fillId="9" borderId="6" xfId="0" applyFont="1" applyFill="1" applyBorder="1" applyAlignment="1">
      <alignment horizontal="left"/>
    </xf>
    <xf numFmtId="0" fontId="0" fillId="2" borderId="3" xfId="0" applyFill="1" applyBorder="1" applyAlignment="1">
      <alignment horizontal="left" wrapText="1"/>
    </xf>
    <xf numFmtId="0" fontId="2" fillId="9" borderId="4" xfId="0" applyFont="1" applyFill="1" applyBorder="1" applyAlignment="1">
      <alignment horizontal="left" wrapText="1"/>
    </xf>
    <xf numFmtId="0" fontId="2" fillId="9" borderId="5" xfId="0" applyFont="1" applyFill="1" applyBorder="1" applyAlignment="1">
      <alignment horizontal="left" wrapText="1"/>
    </xf>
    <xf numFmtId="0" fontId="2" fillId="9" borderId="6" xfId="0" applyFont="1" applyFill="1" applyBorder="1" applyAlignment="1">
      <alignment horizontal="left" wrapText="1"/>
    </xf>
    <xf numFmtId="0" fontId="7" fillId="8" borderId="13" xfId="0" applyFont="1" applyFill="1" applyBorder="1" applyAlignment="1">
      <alignment horizontal="center"/>
    </xf>
    <xf numFmtId="0" fontId="7" fillId="8" borderId="23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left"/>
    </xf>
    <xf numFmtId="0" fontId="9" fillId="8" borderId="3" xfId="0" applyFont="1" applyFill="1" applyBorder="1" applyAlignment="1">
      <alignment horizontal="center"/>
    </xf>
    <xf numFmtId="0" fontId="0" fillId="9" borderId="4" xfId="0" applyFill="1" applyBorder="1" applyAlignment="1">
      <alignment horizontal="left" vertical="top" wrapText="1"/>
    </xf>
    <xf numFmtId="0" fontId="0" fillId="9" borderId="5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 vertical="top"/>
    </xf>
    <xf numFmtId="0" fontId="13" fillId="11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left" vertical="center"/>
    </xf>
    <xf numFmtId="0" fontId="2" fillId="0" borderId="3" xfId="0" applyFont="1" applyBorder="1"/>
    <xf numFmtId="0" fontId="0" fillId="0" borderId="3" xfId="0" applyBorder="1" applyAlignment="1">
      <alignment vertical="top" wrapText="1"/>
    </xf>
  </cellXfs>
  <cellStyles count="3">
    <cellStyle name="Currency" xfId="1" builtinId="4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E051"/>
      <color rgb="FFD8D3BB"/>
      <color rgb="FF2D687A"/>
      <color rgb="FFE6E6E7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82B4-21C3-4982-B65E-58F08B7C920D}">
  <sheetPr>
    <pageSetUpPr fitToPage="1"/>
  </sheetPr>
  <dimension ref="A1:Z60"/>
  <sheetViews>
    <sheetView zoomScaleNormal="100" workbookViewId="0">
      <selection activeCell="S18" sqref="S18"/>
    </sheetView>
  </sheetViews>
  <sheetFormatPr baseColWidth="10" defaultColWidth="8.83203125" defaultRowHeight="15" x14ac:dyDescent="0.2"/>
  <cols>
    <col min="1" max="6" width="3.5" customWidth="1"/>
    <col min="7" max="7" width="16" customWidth="1"/>
    <col min="8" max="8" width="8.6640625" style="14"/>
    <col min="9" max="9" width="14" style="14" customWidth="1"/>
    <col min="10" max="10" width="12.83203125" style="14" customWidth="1"/>
    <col min="11" max="11" width="13.83203125" style="14" customWidth="1"/>
    <col min="12" max="12" width="17.5" style="14" customWidth="1"/>
    <col min="13" max="13" width="14.5" style="14" customWidth="1"/>
    <col min="14" max="14" width="12" customWidth="1"/>
    <col min="15" max="15" width="12.6640625" style="2" customWidth="1"/>
    <col min="16" max="16" width="37.1640625" customWidth="1"/>
    <col min="18" max="18" width="9.1640625" customWidth="1"/>
    <col min="19" max="19" width="18.33203125" customWidth="1"/>
    <col min="20" max="20" width="11.6640625" bestFit="1" customWidth="1"/>
    <col min="21" max="21" width="5.1640625" bestFit="1" customWidth="1"/>
  </cols>
  <sheetData>
    <row r="1" spans="1:22" ht="20" thickBot="1" x14ac:dyDescent="0.3">
      <c r="A1" s="134" t="s">
        <v>88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40" t="s">
        <v>0</v>
      </c>
      <c r="Q1" s="56"/>
      <c r="R1" s="56"/>
      <c r="S1" s="56"/>
      <c r="T1" s="56"/>
      <c r="U1" s="56"/>
      <c r="V1" s="56"/>
    </row>
    <row r="2" spans="1:22" ht="15" customHeight="1" x14ac:dyDescent="0.2">
      <c r="A2" s="127" t="s">
        <v>81</v>
      </c>
      <c r="B2" s="127"/>
      <c r="C2" s="127"/>
      <c r="D2" s="127"/>
      <c r="E2" s="127"/>
      <c r="F2" s="127"/>
      <c r="G2" s="135" t="s">
        <v>104</v>
      </c>
      <c r="H2" s="136"/>
      <c r="I2" s="136"/>
      <c r="J2" s="136"/>
      <c r="K2" s="136"/>
      <c r="L2" s="136"/>
      <c r="M2" s="136"/>
      <c r="N2" s="136"/>
      <c r="O2" s="137"/>
      <c r="P2" s="150" t="s">
        <v>1</v>
      </c>
      <c r="Q2" s="56"/>
      <c r="R2" s="56"/>
      <c r="S2" s="142" t="s">
        <v>2</v>
      </c>
      <c r="T2" s="143"/>
      <c r="U2" s="56"/>
      <c r="V2" s="56"/>
    </row>
    <row r="3" spans="1:22" s="11" customFormat="1" ht="15" customHeight="1" x14ac:dyDescent="0.2">
      <c r="A3" s="138" t="s">
        <v>3</v>
      </c>
      <c r="B3" s="138"/>
      <c r="C3" s="138"/>
      <c r="D3" s="138"/>
      <c r="E3" s="138"/>
      <c r="F3" s="138"/>
      <c r="G3" s="139"/>
      <c r="H3" s="140"/>
      <c r="I3" s="140"/>
      <c r="J3" s="140"/>
      <c r="K3" s="140"/>
      <c r="L3" s="140"/>
      <c r="M3" s="140"/>
      <c r="N3" s="140"/>
      <c r="O3" s="141"/>
      <c r="P3" s="151"/>
      <c r="Q3" s="61"/>
      <c r="R3" s="61"/>
      <c r="S3" s="94" t="s">
        <v>4</v>
      </c>
      <c r="T3" s="95" t="s">
        <v>5</v>
      </c>
      <c r="U3" s="61"/>
      <c r="V3" s="61"/>
    </row>
    <row r="4" spans="1:22" x14ac:dyDescent="0.2">
      <c r="A4" s="127" t="s">
        <v>6</v>
      </c>
      <c r="B4" s="127"/>
      <c r="C4" s="127"/>
      <c r="D4" s="127"/>
      <c r="E4" s="127"/>
      <c r="F4" s="127"/>
      <c r="G4" s="135"/>
      <c r="H4" s="136"/>
      <c r="I4" s="136"/>
      <c r="J4" s="136"/>
      <c r="K4" s="136"/>
      <c r="L4" s="136"/>
      <c r="M4" s="136"/>
      <c r="N4" s="136"/>
      <c r="O4" s="137"/>
      <c r="P4" s="151"/>
      <c r="Q4" s="56"/>
      <c r="R4" s="56"/>
      <c r="S4" s="62" t="s">
        <v>7</v>
      </c>
      <c r="T4" s="78">
        <v>180</v>
      </c>
      <c r="U4" s="56"/>
      <c r="V4" s="56"/>
    </row>
    <row r="5" spans="1:22" x14ac:dyDescent="0.2">
      <c r="A5" s="127" t="s">
        <v>89</v>
      </c>
      <c r="B5" s="127"/>
      <c r="C5" s="127"/>
      <c r="D5" s="127"/>
      <c r="E5" s="127"/>
      <c r="F5" s="127"/>
      <c r="G5" s="135">
        <v>0</v>
      </c>
      <c r="H5" s="136"/>
      <c r="I5" s="136"/>
      <c r="J5" s="136"/>
      <c r="K5" s="136"/>
      <c r="L5" s="136"/>
      <c r="M5" s="136"/>
      <c r="N5" s="136"/>
      <c r="O5" s="137"/>
      <c r="P5" s="152"/>
      <c r="Q5" s="56"/>
      <c r="R5" s="56"/>
      <c r="S5" s="64" t="s">
        <v>82</v>
      </c>
      <c r="T5" s="80">
        <v>170</v>
      </c>
      <c r="U5" s="56"/>
      <c r="V5" s="56"/>
    </row>
    <row r="6" spans="1:22" x14ac:dyDescent="0.2">
      <c r="A6" s="127" t="s">
        <v>8</v>
      </c>
      <c r="B6" s="127"/>
      <c r="C6" s="127"/>
      <c r="D6" s="127"/>
      <c r="E6" s="127"/>
      <c r="F6" s="127"/>
      <c r="G6" s="128" t="s">
        <v>87</v>
      </c>
      <c r="H6" s="128"/>
      <c r="I6" s="128"/>
      <c r="J6" s="128"/>
      <c r="K6" s="128"/>
      <c r="L6" s="128"/>
      <c r="M6" s="128"/>
      <c r="N6" s="128"/>
      <c r="O6" s="128"/>
      <c r="P6" s="57"/>
      <c r="Q6" s="56"/>
      <c r="R6" s="56"/>
      <c r="S6" s="63" t="s">
        <v>83</v>
      </c>
      <c r="T6" s="79">
        <v>150</v>
      </c>
      <c r="U6" s="56"/>
      <c r="V6" s="56"/>
    </row>
    <row r="7" spans="1:22" x14ac:dyDescent="0.2">
      <c r="A7" s="17"/>
      <c r="B7" s="17"/>
      <c r="C7" s="17"/>
      <c r="D7" s="17"/>
      <c r="E7" s="17"/>
      <c r="F7" s="17"/>
      <c r="G7" s="18"/>
      <c r="H7" s="18"/>
      <c r="P7" s="58"/>
      <c r="Q7" s="56"/>
      <c r="R7" s="56"/>
      <c r="S7" s="64" t="s">
        <v>84</v>
      </c>
      <c r="T7" s="80">
        <v>130</v>
      </c>
      <c r="U7" s="56"/>
      <c r="V7" s="56"/>
    </row>
    <row r="8" spans="1:22" ht="16" x14ac:dyDescent="0.2">
      <c r="H8" s="77" t="s">
        <v>9</v>
      </c>
      <c r="I8" s="120" t="s">
        <v>82</v>
      </c>
      <c r="J8" s="120" t="s">
        <v>83</v>
      </c>
      <c r="K8" s="120" t="s">
        <v>84</v>
      </c>
      <c r="L8" s="120" t="s">
        <v>85</v>
      </c>
      <c r="M8" s="120" t="s">
        <v>16</v>
      </c>
      <c r="N8" s="54"/>
      <c r="P8" s="57"/>
      <c r="Q8" s="56"/>
      <c r="R8" s="56"/>
      <c r="S8" s="64" t="s">
        <v>85</v>
      </c>
      <c r="T8" s="80">
        <v>90</v>
      </c>
      <c r="U8" s="56"/>
      <c r="V8" s="56"/>
    </row>
    <row r="9" spans="1:22" x14ac:dyDescent="0.2">
      <c r="A9" s="1"/>
      <c r="B9" s="1"/>
      <c r="C9" s="1"/>
      <c r="D9" s="1"/>
      <c r="E9" s="1"/>
      <c r="F9" s="1"/>
      <c r="G9" s="3"/>
      <c r="H9" s="77" t="s">
        <v>10</v>
      </c>
      <c r="I9" s="84">
        <f>VLOOKUP(I8,RateSheet,2,FALSE)</f>
        <v>170</v>
      </c>
      <c r="J9" s="84">
        <f>VLOOKUP(J8,RateSheet,2,FALSE)</f>
        <v>150</v>
      </c>
      <c r="K9" s="84">
        <f>VLOOKUP(K8,RateSheet,2,FALSE)</f>
        <v>130</v>
      </c>
      <c r="L9" s="84">
        <f>VLOOKUP(L8,RateSheet,2,FALSE)</f>
        <v>90</v>
      </c>
      <c r="M9" s="84">
        <f>VLOOKUP(M8,RateSheet,2,FALSE)</f>
        <v>60</v>
      </c>
      <c r="N9" s="55"/>
      <c r="P9" s="59"/>
      <c r="Q9" s="56"/>
      <c r="R9" s="56"/>
      <c r="S9" s="65" t="s">
        <v>16</v>
      </c>
      <c r="T9" s="81">
        <v>60</v>
      </c>
      <c r="U9" s="56"/>
      <c r="V9" s="56"/>
    </row>
    <row r="10" spans="1:22" x14ac:dyDescent="0.2">
      <c r="A10" s="4" t="s">
        <v>11</v>
      </c>
      <c r="B10" s="5"/>
      <c r="C10" s="5"/>
      <c r="D10" s="5"/>
      <c r="E10" s="5"/>
      <c r="F10" s="5"/>
      <c r="G10" s="5"/>
      <c r="H10" s="6"/>
      <c r="I10" s="34" t="s">
        <v>12</v>
      </c>
      <c r="J10" s="34" t="s">
        <v>12</v>
      </c>
      <c r="K10" s="34" t="s">
        <v>12</v>
      </c>
      <c r="L10" s="34" t="s">
        <v>12</v>
      </c>
      <c r="M10" s="7" t="s">
        <v>12</v>
      </c>
      <c r="N10" s="34" t="s">
        <v>13</v>
      </c>
      <c r="O10" s="41" t="s">
        <v>14</v>
      </c>
      <c r="P10" s="53" t="s">
        <v>15</v>
      </c>
      <c r="Q10" s="56"/>
      <c r="R10" s="56"/>
      <c r="S10" s="66" t="s">
        <v>17</v>
      </c>
      <c r="T10" s="82">
        <v>0.1</v>
      </c>
      <c r="U10" s="56"/>
      <c r="V10" s="56"/>
    </row>
    <row r="11" spans="1:22" ht="17" thickBot="1" x14ac:dyDescent="0.25">
      <c r="A11" s="34">
        <v>1</v>
      </c>
      <c r="B11" s="85"/>
      <c r="C11" s="86"/>
      <c r="D11" s="86"/>
      <c r="E11" s="86"/>
      <c r="F11" s="86"/>
      <c r="G11" s="86"/>
      <c r="H11" s="87"/>
      <c r="I11" s="88"/>
      <c r="J11" s="88"/>
      <c r="K11" s="88"/>
      <c r="L11" s="88"/>
      <c r="M11" s="89"/>
      <c r="N11" s="16">
        <f t="shared" ref="N11:N20" si="0">SUM(I11:M11)</f>
        <v>0</v>
      </c>
      <c r="O11" s="42">
        <f t="shared" ref="O11:O30" si="1">(I11*$I$9)+(J11*$J$9)+(K11*$K$9)+(L11*$L$9)+(M11*$M$9)</f>
        <v>0</v>
      </c>
      <c r="P11" s="57"/>
      <c r="Q11" s="56"/>
      <c r="R11" s="56"/>
      <c r="S11" s="94" t="s">
        <v>18</v>
      </c>
      <c r="T11" s="123"/>
      <c r="U11" s="56"/>
      <c r="V11" s="56"/>
    </row>
    <row r="12" spans="1:22" x14ac:dyDescent="0.2">
      <c r="A12" s="34">
        <v>2</v>
      </c>
      <c r="B12" s="85"/>
      <c r="C12" s="86"/>
      <c r="D12" s="86"/>
      <c r="E12" s="86"/>
      <c r="F12" s="86"/>
      <c r="G12" s="86"/>
      <c r="H12" s="87"/>
      <c r="I12" s="88"/>
      <c r="J12" s="88"/>
      <c r="K12" s="88"/>
      <c r="L12" s="88"/>
      <c r="M12" s="89"/>
      <c r="N12" s="16">
        <f t="shared" si="0"/>
        <v>0</v>
      </c>
      <c r="O12" s="42">
        <f t="shared" si="1"/>
        <v>0</v>
      </c>
      <c r="P12" s="57"/>
      <c r="Q12" s="56"/>
      <c r="R12" s="56"/>
      <c r="S12" s="56"/>
      <c r="T12" s="56"/>
      <c r="U12" s="56"/>
      <c r="V12" s="56"/>
    </row>
    <row r="13" spans="1:22" x14ac:dyDescent="0.2">
      <c r="A13" s="34">
        <v>3</v>
      </c>
      <c r="B13" s="85"/>
      <c r="C13" s="86"/>
      <c r="D13" s="86"/>
      <c r="E13" s="86"/>
      <c r="F13" s="86"/>
      <c r="G13" s="86"/>
      <c r="H13" s="87"/>
      <c r="I13" s="88"/>
      <c r="J13" s="88"/>
      <c r="K13" s="88"/>
      <c r="L13" s="88"/>
      <c r="M13" s="89"/>
      <c r="N13" s="16">
        <f t="shared" si="0"/>
        <v>0</v>
      </c>
      <c r="O13" s="42">
        <f t="shared" si="1"/>
        <v>0</v>
      </c>
      <c r="P13" s="57"/>
      <c r="Q13" s="56"/>
      <c r="R13" s="56"/>
      <c r="S13" s="56"/>
      <c r="T13" s="56"/>
      <c r="U13" s="56"/>
      <c r="V13" s="56"/>
    </row>
    <row r="14" spans="1:22" ht="15" customHeight="1" x14ac:dyDescent="0.2">
      <c r="A14" s="34">
        <v>4</v>
      </c>
      <c r="B14" s="85"/>
      <c r="C14" s="86"/>
      <c r="D14" s="86"/>
      <c r="E14" s="86"/>
      <c r="F14" s="86"/>
      <c r="G14" s="86"/>
      <c r="H14" s="87"/>
      <c r="I14" s="88"/>
      <c r="J14" s="88"/>
      <c r="K14" s="88"/>
      <c r="L14" s="88"/>
      <c r="M14" s="89"/>
      <c r="N14" s="16">
        <f t="shared" si="0"/>
        <v>0</v>
      </c>
      <c r="O14" s="42">
        <f t="shared" si="1"/>
        <v>0</v>
      </c>
      <c r="P14" s="57"/>
      <c r="Q14" s="56"/>
      <c r="R14" s="56"/>
      <c r="S14" s="56"/>
      <c r="T14" s="56"/>
      <c r="U14" s="56"/>
      <c r="V14" s="56"/>
    </row>
    <row r="15" spans="1:22" ht="15" customHeight="1" x14ac:dyDescent="0.2">
      <c r="A15" s="34">
        <v>5</v>
      </c>
      <c r="B15" s="85"/>
      <c r="C15" s="86"/>
      <c r="D15" s="86"/>
      <c r="E15" s="86"/>
      <c r="F15" s="86"/>
      <c r="G15" s="86"/>
      <c r="H15" s="87"/>
      <c r="I15" s="88"/>
      <c r="J15" s="88"/>
      <c r="K15" s="88"/>
      <c r="L15" s="88"/>
      <c r="M15" s="89"/>
      <c r="N15" s="16">
        <f t="shared" si="0"/>
        <v>0</v>
      </c>
      <c r="O15" s="42">
        <f t="shared" si="1"/>
        <v>0</v>
      </c>
      <c r="P15" s="57"/>
      <c r="Q15" s="56"/>
      <c r="R15" s="56"/>
      <c r="U15" s="56"/>
      <c r="V15" s="56"/>
    </row>
    <row r="16" spans="1:22" x14ac:dyDescent="0.2">
      <c r="A16" s="34">
        <v>6</v>
      </c>
      <c r="B16" s="85"/>
      <c r="C16" s="86"/>
      <c r="D16" s="86"/>
      <c r="E16" s="86"/>
      <c r="F16" s="86"/>
      <c r="G16" s="86"/>
      <c r="H16" s="87"/>
      <c r="I16" s="88"/>
      <c r="J16" s="88"/>
      <c r="K16" s="88"/>
      <c r="L16" s="88"/>
      <c r="M16" s="89"/>
      <c r="N16" s="16">
        <f t="shared" si="0"/>
        <v>0</v>
      </c>
      <c r="O16" s="42">
        <f t="shared" si="1"/>
        <v>0</v>
      </c>
      <c r="P16" s="57"/>
      <c r="Q16" s="56"/>
      <c r="R16" s="56"/>
      <c r="U16" s="56"/>
      <c r="V16" s="56"/>
    </row>
    <row r="17" spans="1:22" x14ac:dyDescent="0.2">
      <c r="A17" s="34">
        <v>7</v>
      </c>
      <c r="B17" s="85"/>
      <c r="C17" s="86"/>
      <c r="D17" s="86"/>
      <c r="E17" s="86"/>
      <c r="F17" s="86"/>
      <c r="G17" s="86"/>
      <c r="H17" s="87"/>
      <c r="I17" s="88"/>
      <c r="J17" s="88"/>
      <c r="K17" s="88"/>
      <c r="L17" s="88"/>
      <c r="M17" s="89"/>
      <c r="N17" s="16">
        <f t="shared" si="0"/>
        <v>0</v>
      </c>
      <c r="O17" s="42">
        <f t="shared" si="1"/>
        <v>0</v>
      </c>
      <c r="P17" s="57"/>
      <c r="Q17" s="56"/>
      <c r="R17" s="56"/>
      <c r="U17" s="56"/>
      <c r="V17" s="56"/>
    </row>
    <row r="18" spans="1:22" x14ac:dyDescent="0.2">
      <c r="A18" s="34">
        <v>8</v>
      </c>
      <c r="B18" s="85"/>
      <c r="C18" s="86"/>
      <c r="D18" s="86"/>
      <c r="E18" s="86"/>
      <c r="F18" s="90"/>
      <c r="G18" s="86"/>
      <c r="H18" s="87"/>
      <c r="I18" s="88"/>
      <c r="J18" s="88"/>
      <c r="K18" s="88"/>
      <c r="L18" s="88"/>
      <c r="M18" s="89"/>
      <c r="N18" s="16">
        <f t="shared" si="0"/>
        <v>0</v>
      </c>
      <c r="O18" s="42">
        <f t="shared" si="1"/>
        <v>0</v>
      </c>
      <c r="P18" s="57"/>
      <c r="Q18" s="56"/>
      <c r="R18" s="56"/>
      <c r="U18" s="56"/>
      <c r="V18" s="56"/>
    </row>
    <row r="19" spans="1:22" x14ac:dyDescent="0.2">
      <c r="A19" s="34">
        <v>9</v>
      </c>
      <c r="B19" s="85"/>
      <c r="C19" s="86"/>
      <c r="D19" s="86"/>
      <c r="E19" s="86"/>
      <c r="F19" s="86"/>
      <c r="G19" s="86"/>
      <c r="H19" s="87"/>
      <c r="I19" s="88"/>
      <c r="J19" s="88"/>
      <c r="K19" s="88"/>
      <c r="L19" s="88"/>
      <c r="M19" s="89"/>
      <c r="N19" s="16">
        <f t="shared" si="0"/>
        <v>0</v>
      </c>
      <c r="O19" s="42">
        <f t="shared" si="1"/>
        <v>0</v>
      </c>
      <c r="P19" s="57"/>
      <c r="Q19" s="56"/>
      <c r="R19" s="56"/>
      <c r="U19" s="56"/>
      <c r="V19" s="56"/>
    </row>
    <row r="20" spans="1:22" x14ac:dyDescent="0.2">
      <c r="A20" s="34">
        <v>10</v>
      </c>
      <c r="B20" s="85"/>
      <c r="C20" s="86"/>
      <c r="D20" s="86"/>
      <c r="E20" s="86"/>
      <c r="F20" s="91"/>
      <c r="G20" s="86"/>
      <c r="H20" s="87"/>
      <c r="I20" s="88"/>
      <c r="J20" s="88"/>
      <c r="K20" s="88"/>
      <c r="L20" s="88"/>
      <c r="M20" s="89"/>
      <c r="N20" s="16">
        <f t="shared" si="0"/>
        <v>0</v>
      </c>
      <c r="O20" s="42">
        <f t="shared" si="1"/>
        <v>0</v>
      </c>
      <c r="P20" s="57"/>
      <c r="Q20" s="56"/>
      <c r="R20" s="56"/>
      <c r="U20" s="56"/>
      <c r="V20" s="56"/>
    </row>
    <row r="21" spans="1:22" x14ac:dyDescent="0.2">
      <c r="A21" s="34">
        <v>11</v>
      </c>
      <c r="B21" s="85"/>
      <c r="C21" s="86"/>
      <c r="D21" s="86"/>
      <c r="E21" s="86"/>
      <c r="F21" s="90"/>
      <c r="G21" s="86"/>
      <c r="H21" s="87"/>
      <c r="I21" s="88"/>
      <c r="J21" s="88"/>
      <c r="K21" s="88"/>
      <c r="L21" s="88"/>
      <c r="M21" s="89"/>
      <c r="N21" s="16">
        <f t="shared" ref="N21:N30" si="2">SUM(I21:M21)</f>
        <v>0</v>
      </c>
      <c r="O21" s="42">
        <f t="shared" si="1"/>
        <v>0</v>
      </c>
      <c r="P21" s="57"/>
      <c r="Q21" s="56"/>
      <c r="R21" s="56"/>
      <c r="U21" s="56"/>
      <c r="V21" s="56"/>
    </row>
    <row r="22" spans="1:22" x14ac:dyDescent="0.2">
      <c r="A22" s="34">
        <v>12</v>
      </c>
      <c r="B22" s="85"/>
      <c r="C22" s="86"/>
      <c r="D22" s="86"/>
      <c r="E22" s="86"/>
      <c r="F22" s="86"/>
      <c r="G22" s="86"/>
      <c r="H22" s="87"/>
      <c r="I22" s="88"/>
      <c r="J22" s="88"/>
      <c r="K22" s="88"/>
      <c r="L22" s="88"/>
      <c r="M22" s="89"/>
      <c r="N22" s="16">
        <f t="shared" si="2"/>
        <v>0</v>
      </c>
      <c r="O22" s="42">
        <f t="shared" si="1"/>
        <v>0</v>
      </c>
      <c r="P22" s="57"/>
      <c r="Q22" s="56"/>
      <c r="R22" s="56"/>
      <c r="U22" s="56"/>
      <c r="V22" s="56"/>
    </row>
    <row r="23" spans="1:22" x14ac:dyDescent="0.2">
      <c r="A23" s="34">
        <v>13</v>
      </c>
      <c r="B23" s="85"/>
      <c r="C23" s="86"/>
      <c r="D23" s="86"/>
      <c r="E23" s="86"/>
      <c r="F23" s="86"/>
      <c r="G23" s="86"/>
      <c r="H23" s="87"/>
      <c r="I23" s="88"/>
      <c r="J23" s="88"/>
      <c r="K23" s="88"/>
      <c r="L23" s="88"/>
      <c r="M23" s="89"/>
      <c r="N23" s="16">
        <f t="shared" si="2"/>
        <v>0</v>
      </c>
      <c r="O23" s="42">
        <f t="shared" si="1"/>
        <v>0</v>
      </c>
      <c r="P23" s="57"/>
      <c r="Q23" s="56"/>
      <c r="R23" s="56"/>
      <c r="U23" s="56"/>
      <c r="V23" s="56"/>
    </row>
    <row r="24" spans="1:22" x14ac:dyDescent="0.2">
      <c r="A24" s="34">
        <v>14</v>
      </c>
      <c r="B24" s="85"/>
      <c r="C24" s="86"/>
      <c r="D24" s="86"/>
      <c r="E24" s="86"/>
      <c r="F24" s="86"/>
      <c r="G24" s="86"/>
      <c r="H24" s="87"/>
      <c r="I24" s="88"/>
      <c r="J24" s="88"/>
      <c r="K24" s="88"/>
      <c r="L24" s="88"/>
      <c r="M24" s="89"/>
      <c r="N24" s="16">
        <f t="shared" si="2"/>
        <v>0</v>
      </c>
      <c r="O24" s="42">
        <f t="shared" si="1"/>
        <v>0</v>
      </c>
      <c r="P24" s="57"/>
      <c r="Q24" s="56"/>
      <c r="R24" s="56"/>
      <c r="U24" s="56"/>
      <c r="V24" s="56"/>
    </row>
    <row r="25" spans="1:22" x14ac:dyDescent="0.2">
      <c r="A25" s="34">
        <v>15</v>
      </c>
      <c r="B25" s="85"/>
      <c r="C25" s="86"/>
      <c r="D25" s="86"/>
      <c r="E25" s="86"/>
      <c r="F25" s="86"/>
      <c r="G25" s="86"/>
      <c r="H25" s="87"/>
      <c r="I25" s="88"/>
      <c r="J25" s="88"/>
      <c r="K25" s="88"/>
      <c r="L25" s="88"/>
      <c r="M25" s="89"/>
      <c r="N25" s="16">
        <f t="shared" si="2"/>
        <v>0</v>
      </c>
      <c r="O25" s="42">
        <f t="shared" si="1"/>
        <v>0</v>
      </c>
      <c r="P25" s="57"/>
      <c r="Q25" s="56"/>
      <c r="R25" s="56"/>
      <c r="U25" s="56"/>
      <c r="V25" s="56"/>
    </row>
    <row r="26" spans="1:22" x14ac:dyDescent="0.2">
      <c r="A26" s="34">
        <v>16</v>
      </c>
      <c r="B26" s="85"/>
      <c r="C26" s="86"/>
      <c r="D26" s="86"/>
      <c r="E26" s="86"/>
      <c r="F26" s="86"/>
      <c r="G26" s="86"/>
      <c r="H26" s="87"/>
      <c r="I26" s="88"/>
      <c r="J26" s="88"/>
      <c r="K26" s="88"/>
      <c r="L26" s="88"/>
      <c r="M26" s="89"/>
      <c r="N26" s="16">
        <f t="shared" si="2"/>
        <v>0</v>
      </c>
      <c r="O26" s="42">
        <f t="shared" si="1"/>
        <v>0</v>
      </c>
      <c r="P26" s="57"/>
      <c r="Q26" s="56"/>
      <c r="R26" s="56"/>
      <c r="U26" s="56"/>
      <c r="V26" s="56"/>
    </row>
    <row r="27" spans="1:22" x14ac:dyDescent="0.2">
      <c r="A27" s="34">
        <v>17</v>
      </c>
      <c r="B27" s="85"/>
      <c r="C27" s="86"/>
      <c r="D27" s="86"/>
      <c r="E27" s="86"/>
      <c r="F27" s="86"/>
      <c r="G27" s="86"/>
      <c r="H27" s="87"/>
      <c r="I27" s="88"/>
      <c r="J27" s="88"/>
      <c r="K27" s="88"/>
      <c r="L27" s="88"/>
      <c r="M27" s="89"/>
      <c r="N27" s="16">
        <f t="shared" si="2"/>
        <v>0</v>
      </c>
      <c r="O27" s="42">
        <f t="shared" si="1"/>
        <v>0</v>
      </c>
      <c r="P27" s="57"/>
      <c r="Q27" s="56"/>
      <c r="R27" s="56"/>
      <c r="U27" s="56"/>
      <c r="V27" s="56"/>
    </row>
    <row r="28" spans="1:22" x14ac:dyDescent="0.2">
      <c r="A28" s="34">
        <v>18</v>
      </c>
      <c r="B28" s="85"/>
      <c r="C28" s="86"/>
      <c r="D28" s="86"/>
      <c r="E28" s="86"/>
      <c r="F28" s="86"/>
      <c r="G28" s="86"/>
      <c r="H28" s="87"/>
      <c r="I28" s="88"/>
      <c r="J28" s="88"/>
      <c r="K28" s="88"/>
      <c r="L28" s="88"/>
      <c r="M28" s="89"/>
      <c r="N28" s="16">
        <f t="shared" si="2"/>
        <v>0</v>
      </c>
      <c r="O28" s="42">
        <f t="shared" si="1"/>
        <v>0</v>
      </c>
      <c r="P28" s="57"/>
      <c r="Q28" s="56"/>
      <c r="R28" s="56"/>
      <c r="U28" s="56"/>
      <c r="V28" s="56"/>
    </row>
    <row r="29" spans="1:22" x14ac:dyDescent="0.2">
      <c r="A29" s="34">
        <v>19</v>
      </c>
      <c r="B29" s="85"/>
      <c r="C29" s="86"/>
      <c r="D29" s="86"/>
      <c r="E29" s="86"/>
      <c r="F29" s="86"/>
      <c r="G29" s="86"/>
      <c r="H29" s="87"/>
      <c r="I29" s="88"/>
      <c r="J29" s="88"/>
      <c r="K29" s="88"/>
      <c r="L29" s="88"/>
      <c r="M29" s="89"/>
      <c r="N29" s="16">
        <f t="shared" si="2"/>
        <v>0</v>
      </c>
      <c r="O29" s="42">
        <f t="shared" si="1"/>
        <v>0</v>
      </c>
      <c r="P29" s="57"/>
      <c r="Q29" s="56"/>
      <c r="R29" s="56"/>
      <c r="U29" s="56"/>
      <c r="V29" s="56"/>
    </row>
    <row r="30" spans="1:22" x14ac:dyDescent="0.2">
      <c r="A30" s="34">
        <v>20</v>
      </c>
      <c r="B30" s="85"/>
      <c r="C30" s="86"/>
      <c r="D30" s="86"/>
      <c r="E30" s="86"/>
      <c r="F30" s="86"/>
      <c r="G30" s="86"/>
      <c r="H30" s="87"/>
      <c r="I30" s="88"/>
      <c r="J30" s="88"/>
      <c r="K30" s="88"/>
      <c r="L30" s="88"/>
      <c r="M30" s="89"/>
      <c r="N30" s="16">
        <f t="shared" si="2"/>
        <v>0</v>
      </c>
      <c r="O30" s="42">
        <f t="shared" si="1"/>
        <v>0</v>
      </c>
      <c r="P30" s="57"/>
      <c r="Q30" s="56"/>
      <c r="R30" s="56"/>
      <c r="U30" s="56"/>
      <c r="V30" s="56"/>
    </row>
    <row r="31" spans="1:22" x14ac:dyDescent="0.2">
      <c r="A31" s="34" t="s">
        <v>19</v>
      </c>
      <c r="B31" s="147" t="s">
        <v>20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9"/>
      <c r="P31" s="32" t="s">
        <v>21</v>
      </c>
      <c r="S31" s="83" t="s">
        <v>35</v>
      </c>
      <c r="T31" s="67"/>
    </row>
    <row r="32" spans="1:22" x14ac:dyDescent="0.2">
      <c r="A32" s="29"/>
      <c r="H32" s="34" t="s">
        <v>13</v>
      </c>
      <c r="I32" s="33">
        <f t="shared" ref="I32:N32" si="3">SUM(I11:I31)</f>
        <v>0</v>
      </c>
      <c r="J32" s="33">
        <f t="shared" si="3"/>
        <v>0</v>
      </c>
      <c r="K32" s="33">
        <f t="shared" si="3"/>
        <v>0</v>
      </c>
      <c r="L32" s="33">
        <f t="shared" si="3"/>
        <v>0</v>
      </c>
      <c r="M32" s="33">
        <f t="shared" si="3"/>
        <v>0</v>
      </c>
      <c r="N32" s="33">
        <f t="shared" si="3"/>
        <v>0</v>
      </c>
      <c r="O32" s="121" t="str">
        <f>IF(T11=0,"verify rates",SUM(O11:O30))</f>
        <v>verify rates</v>
      </c>
      <c r="P32" s="51" t="s">
        <v>22</v>
      </c>
      <c r="S32" s="74" t="str">
        <f>'Travel Expenses'!A8</f>
        <v>Site Visit #1</v>
      </c>
      <c r="T32" s="68">
        <f>'Travel Expenses'!H17</f>
        <v>0</v>
      </c>
    </row>
    <row r="33" spans="1:26" x14ac:dyDescent="0.2">
      <c r="A33" s="29"/>
      <c r="H33" s="34" t="s">
        <v>14</v>
      </c>
      <c r="I33" s="8">
        <f>I32*I9</f>
        <v>0</v>
      </c>
      <c r="J33" s="8">
        <f>J32*J9</f>
        <v>0</v>
      </c>
      <c r="K33" s="8">
        <f>K32*K9</f>
        <v>0</v>
      </c>
      <c r="L33" s="8">
        <f>L32*L9</f>
        <v>0</v>
      </c>
      <c r="M33" s="8">
        <f>M32*M9</f>
        <v>0</v>
      </c>
      <c r="N33" s="122" t="str">
        <f>IF(T11=0,"verify rates",SUM(I33:M33))</f>
        <v>verify rates</v>
      </c>
      <c r="O33" s="44" t="str">
        <f>IF(N33=O32,"ok","check math")</f>
        <v>ok</v>
      </c>
      <c r="P33" s="51">
        <f>N32/40</f>
        <v>0</v>
      </c>
      <c r="S33" s="75" t="str">
        <f>'Travel Expenses'!A20</f>
        <v>Site Visit #2</v>
      </c>
      <c r="T33" s="70">
        <f>'Travel Expenses'!H29</f>
        <v>0</v>
      </c>
    </row>
    <row r="34" spans="1:26" x14ac:dyDescent="0.2">
      <c r="A34" s="29"/>
      <c r="H34" s="34" t="s">
        <v>23</v>
      </c>
      <c r="I34" s="21" t="e">
        <f>I32/$N$32</f>
        <v>#DIV/0!</v>
      </c>
      <c r="J34" s="21" t="e">
        <f t="shared" ref="J34:M34" si="4">J32/$N$32</f>
        <v>#DIV/0!</v>
      </c>
      <c r="K34" s="21" t="e">
        <f t="shared" si="4"/>
        <v>#DIV/0!</v>
      </c>
      <c r="L34" s="21" t="e">
        <f t="shared" si="4"/>
        <v>#DIV/0!</v>
      </c>
      <c r="M34" s="21" t="e">
        <f t="shared" si="4"/>
        <v>#DIV/0!</v>
      </c>
      <c r="N34" s="8"/>
      <c r="O34" s="45"/>
      <c r="P34" s="51" t="s">
        <v>24</v>
      </c>
      <c r="S34" s="76" t="str">
        <f>'Travel Expenses'!A32</f>
        <v>Site Visit #3</v>
      </c>
      <c r="T34" s="72">
        <f>'Travel Expenses'!H41</f>
        <v>0</v>
      </c>
    </row>
    <row r="35" spans="1:26" x14ac:dyDescent="0.2">
      <c r="A35" s="29"/>
      <c r="O35" s="46"/>
      <c r="P35" s="52" t="e">
        <f>N33/N32</f>
        <v>#VALUE!</v>
      </c>
    </row>
    <row r="36" spans="1:26" x14ac:dyDescent="0.2">
      <c r="A36" s="29"/>
      <c r="M36" s="15"/>
      <c r="O36" s="47"/>
      <c r="P36" s="9"/>
    </row>
    <row r="37" spans="1:26" x14ac:dyDescent="0.2">
      <c r="A37" s="4" t="s">
        <v>25</v>
      </c>
      <c r="B37" s="5"/>
      <c r="C37" s="5"/>
      <c r="D37" s="5"/>
      <c r="E37" s="5"/>
      <c r="F37" s="5"/>
      <c r="G37" s="5"/>
      <c r="H37" s="10"/>
      <c r="I37" s="144" t="s">
        <v>26</v>
      </c>
      <c r="J37" s="145"/>
      <c r="K37" s="145"/>
      <c r="L37" s="145"/>
      <c r="M37" s="145"/>
      <c r="N37" s="146"/>
      <c r="O37" s="48"/>
      <c r="P37" s="53" t="s">
        <v>15</v>
      </c>
    </row>
    <row r="38" spans="1:26" x14ac:dyDescent="0.2">
      <c r="A38" s="9">
        <v>1</v>
      </c>
      <c r="B38" s="91" t="s">
        <v>27</v>
      </c>
      <c r="C38" s="91"/>
      <c r="D38" s="91"/>
      <c r="E38" s="91"/>
      <c r="F38" s="91"/>
      <c r="G38" s="91"/>
      <c r="H38" s="92"/>
      <c r="I38" s="153"/>
      <c r="J38" s="153"/>
      <c r="K38" s="153"/>
      <c r="L38" s="153"/>
      <c r="M38" s="153"/>
      <c r="N38" s="153"/>
      <c r="O38" s="93">
        <v>0</v>
      </c>
      <c r="P38" s="57"/>
    </row>
    <row r="39" spans="1:26" x14ac:dyDescent="0.2">
      <c r="A39" s="9">
        <v>2</v>
      </c>
      <c r="B39" s="91" t="s">
        <v>28</v>
      </c>
      <c r="C39" s="91"/>
      <c r="D39" s="91"/>
      <c r="E39" s="91"/>
      <c r="F39" s="91"/>
      <c r="G39" s="91"/>
      <c r="H39" s="92"/>
      <c r="I39" s="153"/>
      <c r="J39" s="153"/>
      <c r="K39" s="153"/>
      <c r="L39" s="153"/>
      <c r="M39" s="153"/>
      <c r="N39" s="153"/>
      <c r="O39" s="93">
        <v>0</v>
      </c>
      <c r="P39" s="57"/>
    </row>
    <row r="40" spans="1:26" x14ac:dyDescent="0.2">
      <c r="A40" s="9">
        <v>3</v>
      </c>
      <c r="B40" s="91" t="s">
        <v>29</v>
      </c>
      <c r="C40" s="91"/>
      <c r="D40" s="91"/>
      <c r="E40" s="91"/>
      <c r="F40" s="91"/>
      <c r="G40" s="91"/>
      <c r="H40" s="92"/>
      <c r="I40" s="153"/>
      <c r="J40" s="153"/>
      <c r="K40" s="153"/>
      <c r="L40" s="153"/>
      <c r="M40" s="153"/>
      <c r="N40" s="153"/>
      <c r="O40" s="93">
        <v>0</v>
      </c>
      <c r="P40" s="57"/>
    </row>
    <row r="41" spans="1:26" x14ac:dyDescent="0.2">
      <c r="A41" s="9">
        <v>4</v>
      </c>
      <c r="B41" s="91" t="s">
        <v>30</v>
      </c>
      <c r="C41" s="91"/>
      <c r="D41" s="91"/>
      <c r="E41" s="91"/>
      <c r="F41" s="91"/>
      <c r="G41" s="91"/>
      <c r="H41" s="92"/>
      <c r="I41" s="153"/>
      <c r="J41" s="153"/>
      <c r="K41" s="153"/>
      <c r="L41" s="153"/>
      <c r="M41" s="153"/>
      <c r="N41" s="153"/>
      <c r="O41" s="93">
        <v>0</v>
      </c>
      <c r="P41" s="57"/>
    </row>
    <row r="42" spans="1:26" x14ac:dyDescent="0.2">
      <c r="A42" s="9">
        <v>5</v>
      </c>
      <c r="B42" s="91" t="s">
        <v>31</v>
      </c>
      <c r="C42" s="91"/>
      <c r="D42" s="91"/>
      <c r="E42" s="91"/>
      <c r="F42" s="91"/>
      <c r="G42" s="91"/>
      <c r="H42" s="92"/>
      <c r="I42" s="153"/>
      <c r="J42" s="153"/>
      <c r="K42" s="153"/>
      <c r="L42" s="153"/>
      <c r="M42" s="153"/>
      <c r="N42" s="153"/>
      <c r="O42" s="93">
        <v>0</v>
      </c>
      <c r="P42" s="57"/>
      <c r="Q42" s="54"/>
      <c r="S42" s="11"/>
      <c r="T42" s="11"/>
    </row>
    <row r="43" spans="1:26" x14ac:dyDescent="0.2">
      <c r="A43" s="29"/>
      <c r="L43" s="129" t="s">
        <v>17</v>
      </c>
      <c r="M43" s="129"/>
      <c r="N43" s="129"/>
      <c r="O43" s="124">
        <f>T10</f>
        <v>0.1</v>
      </c>
      <c r="P43" s="57"/>
      <c r="Q43" s="55"/>
      <c r="S43" s="11"/>
      <c r="T43" s="11"/>
    </row>
    <row r="44" spans="1:26" x14ac:dyDescent="0.2">
      <c r="A44" s="29"/>
      <c r="L44" s="130" t="s">
        <v>32</v>
      </c>
      <c r="M44" s="130"/>
      <c r="N44" s="130"/>
      <c r="O44" s="43">
        <f>SUM(O38:O42)*(1+O43)</f>
        <v>0</v>
      </c>
      <c r="P44" s="57"/>
      <c r="S44" s="11"/>
      <c r="T44" s="11"/>
    </row>
    <row r="45" spans="1:26" x14ac:dyDescent="0.2">
      <c r="A45" s="29"/>
      <c r="M45" s="15"/>
      <c r="O45" s="46"/>
      <c r="P45" s="57"/>
      <c r="S45" s="11"/>
      <c r="T45" s="11"/>
    </row>
    <row r="46" spans="1:26" x14ac:dyDescent="0.2">
      <c r="A46" s="29"/>
      <c r="O46" s="49"/>
      <c r="P46" s="58" t="s">
        <v>33</v>
      </c>
      <c r="S46" s="11"/>
      <c r="T46" s="11"/>
    </row>
    <row r="47" spans="1:26" x14ac:dyDescent="0.2">
      <c r="A47" s="29"/>
      <c r="M47" s="127" t="s">
        <v>34</v>
      </c>
      <c r="N47" s="127"/>
      <c r="O47" s="43" t="str">
        <f>IF(O33="ok",O32,"check math")</f>
        <v>verify rates</v>
      </c>
      <c r="P47" s="57"/>
    </row>
    <row r="48" spans="1:26" x14ac:dyDescent="0.2">
      <c r="A48" s="29"/>
      <c r="M48" s="127" t="s">
        <v>32</v>
      </c>
      <c r="N48" s="127"/>
      <c r="O48" s="43">
        <f>O44</f>
        <v>0</v>
      </c>
      <c r="P48" s="57"/>
      <c r="U48" s="69" t="str">
        <f>'Travel Expenses'!B9</f>
        <v>Example description: PM and 1 Mech Eng to spend 2 days on-site.</v>
      </c>
      <c r="V48" s="69"/>
      <c r="W48" s="69"/>
      <c r="X48" s="69"/>
      <c r="Y48" s="69"/>
      <c r="Z48" s="69"/>
    </row>
    <row r="49" spans="1:26" x14ac:dyDescent="0.2">
      <c r="A49" s="29"/>
      <c r="M49" s="127" t="s">
        <v>36</v>
      </c>
      <c r="N49" s="127"/>
      <c r="O49" s="50">
        <f>sitevisit1</f>
        <v>0</v>
      </c>
      <c r="P49" s="126" t="s">
        <v>37</v>
      </c>
      <c r="U49" s="71" t="s">
        <v>38</v>
      </c>
      <c r="V49" s="71"/>
      <c r="W49" s="71"/>
      <c r="X49" s="71"/>
      <c r="Y49" s="71"/>
      <c r="Z49" s="71"/>
    </row>
    <row r="50" spans="1:26" x14ac:dyDescent="0.2">
      <c r="A50" s="29"/>
      <c r="M50" s="128" t="s">
        <v>39</v>
      </c>
      <c r="N50" s="128"/>
      <c r="O50" s="125">
        <f>SUM(O47:O49)</f>
        <v>0</v>
      </c>
      <c r="P50" s="57"/>
      <c r="U50" s="73" t="s">
        <v>38</v>
      </c>
      <c r="V50" s="73"/>
      <c r="W50" s="73"/>
      <c r="X50" s="73"/>
      <c r="Y50" s="73"/>
      <c r="Z50" s="73"/>
    </row>
    <row r="51" spans="1:26" x14ac:dyDescent="0.2">
      <c r="A51" s="30"/>
      <c r="B51" s="1"/>
      <c r="C51" s="1"/>
      <c r="D51" s="1"/>
      <c r="E51" s="1"/>
      <c r="F51" s="1"/>
      <c r="G51" s="1"/>
      <c r="H51" s="31"/>
      <c r="I51" s="31"/>
      <c r="J51" s="31"/>
      <c r="K51" s="31"/>
      <c r="L51" s="31"/>
      <c r="M51" s="128" t="s">
        <v>40</v>
      </c>
      <c r="N51" s="128"/>
      <c r="O51" s="125">
        <f>ROUNDUP(O50,-2)</f>
        <v>0</v>
      </c>
      <c r="P51" s="57"/>
    </row>
    <row r="52" spans="1:26" x14ac:dyDescent="0.2">
      <c r="M52" s="18"/>
      <c r="N52" s="18"/>
      <c r="O52" s="35"/>
      <c r="P52" s="57"/>
    </row>
    <row r="53" spans="1:26" x14ac:dyDescent="0.2">
      <c r="O53" s="36"/>
      <c r="P53" s="57"/>
    </row>
    <row r="54" spans="1:26" x14ac:dyDescent="0.2">
      <c r="A54" s="144" t="s">
        <v>41</v>
      </c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6"/>
      <c r="P54" s="57"/>
    </row>
    <row r="55" spans="1:26" s="11" customFormat="1" ht="14" customHeight="1" x14ac:dyDescent="0.2">
      <c r="A55" s="12">
        <v>1</v>
      </c>
      <c r="B55" s="131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3"/>
      <c r="P55" s="60"/>
      <c r="S55"/>
      <c r="T55"/>
    </row>
    <row r="56" spans="1:26" s="11" customFormat="1" x14ac:dyDescent="0.2">
      <c r="A56" s="12">
        <v>2</v>
      </c>
      <c r="B56" s="131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3"/>
      <c r="P56" s="60"/>
      <c r="S56"/>
      <c r="T56"/>
    </row>
    <row r="57" spans="1:26" s="11" customFormat="1" ht="14" customHeight="1" x14ac:dyDescent="0.2">
      <c r="A57" s="12">
        <v>3</v>
      </c>
      <c r="B57" s="131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3"/>
      <c r="P57" s="60"/>
      <c r="S57"/>
      <c r="T57"/>
    </row>
    <row r="58" spans="1:26" s="11" customFormat="1" ht="14" customHeight="1" x14ac:dyDescent="0.2">
      <c r="A58" s="12">
        <v>4</v>
      </c>
      <c r="B58" s="131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3"/>
      <c r="P58" s="60"/>
      <c r="S58"/>
      <c r="T58"/>
    </row>
    <row r="59" spans="1:26" s="11" customFormat="1" ht="14" customHeight="1" x14ac:dyDescent="0.2">
      <c r="A59" s="13">
        <v>5</v>
      </c>
      <c r="B59" s="131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3"/>
      <c r="P59" s="60"/>
      <c r="S59"/>
      <c r="T59"/>
    </row>
    <row r="60" spans="1:26" x14ac:dyDescent="0.2">
      <c r="P60" s="118"/>
    </row>
  </sheetData>
  <mergeCells count="33">
    <mergeCell ref="S2:T2"/>
    <mergeCell ref="M51:N51"/>
    <mergeCell ref="A54:O54"/>
    <mergeCell ref="A4:F4"/>
    <mergeCell ref="G4:O4"/>
    <mergeCell ref="A5:F5"/>
    <mergeCell ref="G5:O5"/>
    <mergeCell ref="B31:O31"/>
    <mergeCell ref="P2:P5"/>
    <mergeCell ref="M50:N50"/>
    <mergeCell ref="I37:N37"/>
    <mergeCell ref="I38:N38"/>
    <mergeCell ref="I39:N39"/>
    <mergeCell ref="I40:N40"/>
    <mergeCell ref="I41:N41"/>
    <mergeCell ref="I42:N42"/>
    <mergeCell ref="A1:O1"/>
    <mergeCell ref="A2:F2"/>
    <mergeCell ref="G2:O2"/>
    <mergeCell ref="A3:F3"/>
    <mergeCell ref="G3:O3"/>
    <mergeCell ref="B58:O58"/>
    <mergeCell ref="B59:O59"/>
    <mergeCell ref="M47:N47"/>
    <mergeCell ref="M49:N49"/>
    <mergeCell ref="M48:N48"/>
    <mergeCell ref="B55:O55"/>
    <mergeCell ref="B56:O56"/>
    <mergeCell ref="A6:F6"/>
    <mergeCell ref="G6:O6"/>
    <mergeCell ref="L43:N43"/>
    <mergeCell ref="L44:N44"/>
    <mergeCell ref="B57:O57"/>
  </mergeCells>
  <conditionalFormatting sqref="I34">
    <cfRule type="cellIs" dxfId="3" priority="3" operator="greaterThan">
      <formula>0.11</formula>
    </cfRule>
  </conditionalFormatting>
  <conditionalFormatting sqref="I8:M8 L43:O43 O50:O51">
    <cfRule type="expression" dxfId="2" priority="6">
      <formula>IF($T$11=0,TRUE(),FALSE())</formula>
    </cfRule>
  </conditionalFormatting>
  <conditionalFormatting sqref="O32 N33">
    <cfRule type="cellIs" dxfId="1" priority="1" operator="equal">
      <formula>"verify rates"</formula>
    </cfRule>
  </conditionalFormatting>
  <conditionalFormatting sqref="O33">
    <cfRule type="containsText" dxfId="0" priority="2" operator="containsText" text="check">
      <formula>NOT(ISERROR(SEARCH("check",O33)))</formula>
    </cfRule>
  </conditionalFormatting>
  <dataValidations count="1">
    <dataValidation type="list" allowBlank="1" showInputMessage="1" showErrorMessage="1" sqref="I8:M8" xr:uid="{588020B2-D54D-4BF3-8D9F-908A36343F3E}">
      <formula1>$S$4:$S$9</formula1>
    </dataValidation>
  </dataValidations>
  <pageMargins left="0.7" right="0.7" top="0.75" bottom="0.75" header="0.3" footer="0.3"/>
  <pageSetup scale="82" fitToHeight="0" orientation="portrait" horizontalDpi="1200" verticalDpi="1200" r:id="rId1"/>
  <headerFooter>
    <oddHeader>&amp;CInternal Use Only</oddHeader>
    <oddFooter>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zoomScaleNormal="100" zoomScalePageLayoutView="70" workbookViewId="0">
      <selection activeCell="L9" sqref="L9"/>
    </sheetView>
  </sheetViews>
  <sheetFormatPr baseColWidth="10" defaultColWidth="8.83203125" defaultRowHeight="15" x14ac:dyDescent="0.2"/>
  <cols>
    <col min="1" max="1" width="24.1640625" customWidth="1"/>
    <col min="2" max="2" width="10.83203125" bestFit="1" customWidth="1"/>
    <col min="3" max="3" width="16.5" customWidth="1"/>
    <col min="4" max="4" width="7.83203125" bestFit="1" customWidth="1"/>
    <col min="5" max="5" width="16.5" customWidth="1"/>
    <col min="7" max="8" width="16.5" customWidth="1"/>
    <col min="9" max="9" width="22.83203125" customWidth="1"/>
    <col min="11" max="11" width="8" customWidth="1"/>
    <col min="14" max="14" width="12.6640625" bestFit="1" customWidth="1"/>
    <col min="15" max="15" width="26.83203125" customWidth="1"/>
  </cols>
  <sheetData>
    <row r="1" spans="1:14" ht="19" x14ac:dyDescent="0.2">
      <c r="A1" s="163" t="s">
        <v>86</v>
      </c>
      <c r="B1" s="163"/>
      <c r="C1" s="163"/>
      <c r="D1" s="163"/>
      <c r="E1" s="163"/>
      <c r="F1" s="163"/>
      <c r="G1" s="163"/>
      <c r="H1" s="163"/>
      <c r="I1" s="109" t="s">
        <v>42</v>
      </c>
    </row>
    <row r="2" spans="1:14" x14ac:dyDescent="0.2">
      <c r="A2" s="108" t="s">
        <v>43</v>
      </c>
      <c r="B2" s="161" t="str">
        <f>'SOW and Labor'!G2</f>
        <v>[YEAR]-[CLIENT NAME]-001</v>
      </c>
      <c r="C2" s="161"/>
      <c r="D2" s="161"/>
      <c r="E2" s="161"/>
      <c r="F2" s="161"/>
      <c r="G2" s="161"/>
      <c r="H2" s="161"/>
      <c r="I2" s="162" t="s">
        <v>44</v>
      </c>
    </row>
    <row r="3" spans="1:14" x14ac:dyDescent="0.2">
      <c r="A3" s="108" t="s">
        <v>45</v>
      </c>
      <c r="B3" s="161">
        <f>'SOW and Labor'!G3</f>
        <v>0</v>
      </c>
      <c r="C3" s="161"/>
      <c r="D3" s="161"/>
      <c r="E3" s="161"/>
      <c r="F3" s="161"/>
      <c r="G3" s="161"/>
      <c r="H3" s="161"/>
      <c r="I3" s="162"/>
    </row>
    <row r="4" spans="1:14" x14ac:dyDescent="0.2">
      <c r="A4" s="108" t="s">
        <v>46</v>
      </c>
      <c r="B4" s="161">
        <f>'SOW and Labor'!G4</f>
        <v>0</v>
      </c>
      <c r="C4" s="161"/>
      <c r="D4" s="161"/>
      <c r="E4" s="161"/>
      <c r="F4" s="161"/>
      <c r="G4" s="161"/>
      <c r="H4" s="161"/>
      <c r="I4" s="162"/>
    </row>
    <row r="5" spans="1:14" x14ac:dyDescent="0.2">
      <c r="A5" s="108" t="s">
        <v>90</v>
      </c>
      <c r="B5" s="161">
        <v>0</v>
      </c>
      <c r="C5" s="161"/>
      <c r="D5" s="161"/>
      <c r="E5" s="161"/>
      <c r="F5" s="161"/>
      <c r="G5" s="161"/>
      <c r="H5" s="161"/>
      <c r="I5" s="162"/>
    </row>
    <row r="6" spans="1:14" x14ac:dyDescent="0.2">
      <c r="A6" s="108" t="s">
        <v>47</v>
      </c>
      <c r="B6" s="161" t="s">
        <v>48</v>
      </c>
      <c r="C6" s="161"/>
      <c r="D6" s="161"/>
      <c r="E6" s="161"/>
      <c r="F6" s="161"/>
      <c r="G6" s="161"/>
      <c r="H6" s="161"/>
      <c r="I6" s="110"/>
      <c r="J6" s="20"/>
      <c r="K6" s="20"/>
      <c r="L6" s="20"/>
      <c r="M6" s="20"/>
      <c r="N6" s="20"/>
    </row>
    <row r="7" spans="1:14" x14ac:dyDescent="0.2">
      <c r="A7" s="37"/>
      <c r="B7" s="19"/>
      <c r="C7" s="20"/>
      <c r="D7" s="20"/>
      <c r="E7" s="20"/>
      <c r="F7" s="20"/>
      <c r="G7" s="20"/>
      <c r="H7" s="20"/>
      <c r="I7" s="110"/>
      <c r="J7" s="20"/>
      <c r="K7" s="20"/>
      <c r="L7" s="20"/>
      <c r="M7" s="20"/>
      <c r="N7" s="20"/>
    </row>
    <row r="8" spans="1:14" ht="19" x14ac:dyDescent="0.25">
      <c r="A8" s="158" t="s">
        <v>49</v>
      </c>
      <c r="B8" s="159"/>
      <c r="C8" s="159"/>
      <c r="D8" s="159"/>
      <c r="E8" s="159"/>
      <c r="F8" s="159"/>
      <c r="G8" s="159"/>
      <c r="H8" s="160"/>
      <c r="I8" s="111" t="s">
        <v>33</v>
      </c>
      <c r="K8" s="18"/>
      <c r="L8" s="18"/>
      <c r="M8" s="18"/>
      <c r="N8" s="23"/>
    </row>
    <row r="9" spans="1:14" ht="31" customHeight="1" x14ac:dyDescent="0.2">
      <c r="A9" s="98" t="s">
        <v>50</v>
      </c>
      <c r="B9" s="155" t="s">
        <v>51</v>
      </c>
      <c r="C9" s="156"/>
      <c r="D9" s="156"/>
      <c r="E9" s="156"/>
      <c r="F9" s="156"/>
      <c r="G9" s="156"/>
      <c r="H9" s="157"/>
      <c r="I9" s="112"/>
      <c r="K9" s="18"/>
      <c r="L9" s="18"/>
      <c r="M9" s="18"/>
      <c r="N9" s="23"/>
    </row>
    <row r="10" spans="1:14" x14ac:dyDescent="0.2">
      <c r="A10" s="99" t="s">
        <v>52</v>
      </c>
      <c r="B10" s="25" t="s">
        <v>53</v>
      </c>
      <c r="C10" s="25" t="s">
        <v>54</v>
      </c>
      <c r="D10" s="25" t="s">
        <v>55</v>
      </c>
      <c r="E10" s="25" t="s">
        <v>54</v>
      </c>
      <c r="F10" s="25" t="s">
        <v>56</v>
      </c>
      <c r="G10" s="25" t="s">
        <v>54</v>
      </c>
      <c r="H10" s="38" t="s">
        <v>57</v>
      </c>
      <c r="I10" s="113"/>
      <c r="J10" s="22"/>
    </row>
    <row r="11" spans="1:14" x14ac:dyDescent="0.2">
      <c r="A11" s="99" t="s">
        <v>58</v>
      </c>
      <c r="B11" s="105">
        <v>1000</v>
      </c>
      <c r="C11" s="24" t="s">
        <v>59</v>
      </c>
      <c r="D11" s="107">
        <v>0</v>
      </c>
      <c r="E11" s="24" t="s">
        <v>60</v>
      </c>
      <c r="F11" s="107">
        <v>0</v>
      </c>
      <c r="G11" s="24" t="s">
        <v>61</v>
      </c>
      <c r="H11" s="39">
        <f>B11*D11*F11</f>
        <v>0</v>
      </c>
      <c r="I11" s="114"/>
      <c r="J11" s="22"/>
    </row>
    <row r="12" spans="1:14" x14ac:dyDescent="0.2">
      <c r="A12" s="99" t="s">
        <v>62</v>
      </c>
      <c r="B12" s="105">
        <v>200</v>
      </c>
      <c r="C12" s="24" t="s">
        <v>63</v>
      </c>
      <c r="D12" s="107">
        <v>0</v>
      </c>
      <c r="E12" s="24" t="s">
        <v>64</v>
      </c>
      <c r="F12" s="107">
        <v>0</v>
      </c>
      <c r="G12" s="24" t="s">
        <v>61</v>
      </c>
      <c r="H12" s="39">
        <f t="shared" ref="H12:H15" si="0">B12*D12*F12</f>
        <v>0</v>
      </c>
      <c r="I12" s="114"/>
      <c r="J12" s="22"/>
    </row>
    <row r="13" spans="1:14" x14ac:dyDescent="0.2">
      <c r="A13" s="99" t="s">
        <v>65</v>
      </c>
      <c r="B13" s="105">
        <v>75</v>
      </c>
      <c r="C13" s="24" t="s">
        <v>66</v>
      </c>
      <c r="D13" s="107">
        <v>0</v>
      </c>
      <c r="E13" s="24" t="s">
        <v>67</v>
      </c>
      <c r="F13" s="107">
        <v>0</v>
      </c>
      <c r="G13" s="24" t="s">
        <v>61</v>
      </c>
      <c r="H13" s="39">
        <f>B13*D13*F13</f>
        <v>0</v>
      </c>
      <c r="I13" s="114"/>
      <c r="J13" s="22"/>
    </row>
    <row r="14" spans="1:14" x14ac:dyDescent="0.2">
      <c r="A14" s="99" t="s">
        <v>68</v>
      </c>
      <c r="B14" s="105">
        <v>100</v>
      </c>
      <c r="C14" s="24" t="s">
        <v>66</v>
      </c>
      <c r="D14" s="107">
        <v>0</v>
      </c>
      <c r="E14" s="24" t="s">
        <v>67</v>
      </c>
      <c r="F14" s="107">
        <v>0</v>
      </c>
      <c r="G14" s="24" t="s">
        <v>69</v>
      </c>
      <c r="H14" s="39">
        <f t="shared" si="0"/>
        <v>0</v>
      </c>
      <c r="I14" s="114"/>
      <c r="J14" s="22"/>
    </row>
    <row r="15" spans="1:14" x14ac:dyDescent="0.2">
      <c r="A15" s="99" t="s">
        <v>70</v>
      </c>
      <c r="B15" s="106">
        <v>0.67</v>
      </c>
      <c r="C15" s="24" t="s">
        <v>71</v>
      </c>
      <c r="D15" s="107">
        <v>0</v>
      </c>
      <c r="E15" s="24" t="s">
        <v>72</v>
      </c>
      <c r="F15" s="107">
        <v>0</v>
      </c>
      <c r="G15" s="24" t="s">
        <v>73</v>
      </c>
      <c r="H15" s="39">
        <f t="shared" si="0"/>
        <v>0</v>
      </c>
      <c r="I15" s="114"/>
      <c r="J15" s="22"/>
    </row>
    <row r="16" spans="1:14" x14ac:dyDescent="0.2">
      <c r="A16" s="99" t="s">
        <v>74</v>
      </c>
      <c r="B16" s="105">
        <v>300</v>
      </c>
      <c r="C16" s="24" t="s">
        <v>66</v>
      </c>
      <c r="D16" s="107">
        <v>0</v>
      </c>
      <c r="E16" s="24" t="s">
        <v>67</v>
      </c>
      <c r="F16" s="107">
        <v>0</v>
      </c>
      <c r="G16" s="24" t="s">
        <v>61</v>
      </c>
      <c r="H16" s="39">
        <f>B16*D16*F16</f>
        <v>0</v>
      </c>
      <c r="I16" s="114"/>
      <c r="J16" s="22"/>
    </row>
    <row r="17" spans="1:14" x14ac:dyDescent="0.2">
      <c r="A17" s="100"/>
      <c r="B17" s="101"/>
      <c r="C17" s="101"/>
      <c r="D17" s="101"/>
      <c r="E17" s="101"/>
      <c r="F17" s="102"/>
      <c r="G17" s="103" t="s">
        <v>75</v>
      </c>
      <c r="H17" s="104">
        <f>SUM(H11:H16)</f>
        <v>0</v>
      </c>
      <c r="I17" s="115"/>
    </row>
    <row r="18" spans="1:14" x14ac:dyDescent="0.2">
      <c r="A18" s="29"/>
      <c r="I18" s="116"/>
    </row>
    <row r="19" spans="1:14" x14ac:dyDescent="0.2">
      <c r="A19" s="29"/>
      <c r="I19" s="116"/>
    </row>
    <row r="20" spans="1:14" ht="19" x14ac:dyDescent="0.25">
      <c r="A20" s="158" t="s">
        <v>76</v>
      </c>
      <c r="B20" s="159"/>
      <c r="C20" s="159"/>
      <c r="D20" s="159"/>
      <c r="E20" s="159"/>
      <c r="F20" s="159"/>
      <c r="G20" s="159"/>
      <c r="H20" s="160"/>
      <c r="I20" s="111" t="s">
        <v>33</v>
      </c>
      <c r="K20" s="18"/>
      <c r="L20" s="18"/>
      <c r="M20" s="18"/>
      <c r="N20" s="23"/>
    </row>
    <row r="21" spans="1:14" s="26" customFormat="1" ht="31" customHeight="1" x14ac:dyDescent="0.2">
      <c r="A21" s="98" t="s">
        <v>50</v>
      </c>
      <c r="B21" s="155" t="s">
        <v>38</v>
      </c>
      <c r="C21" s="156"/>
      <c r="D21" s="156"/>
      <c r="E21" s="156"/>
      <c r="F21" s="156"/>
      <c r="G21" s="156"/>
      <c r="H21" s="157"/>
      <c r="I21" s="110"/>
      <c r="K21" s="27"/>
      <c r="L21" s="27"/>
      <c r="M21" s="27"/>
      <c r="N21" s="28"/>
    </row>
    <row r="22" spans="1:14" x14ac:dyDescent="0.2">
      <c r="A22" s="99" t="s">
        <v>52</v>
      </c>
      <c r="B22" s="25" t="s">
        <v>53</v>
      </c>
      <c r="C22" s="25" t="s">
        <v>54</v>
      </c>
      <c r="D22" s="25" t="s">
        <v>55</v>
      </c>
      <c r="E22" s="25" t="s">
        <v>54</v>
      </c>
      <c r="F22" s="25" t="s">
        <v>56</v>
      </c>
      <c r="G22" s="25" t="s">
        <v>54</v>
      </c>
      <c r="H22" s="38" t="s">
        <v>57</v>
      </c>
      <c r="I22" s="113"/>
      <c r="J22" s="22"/>
    </row>
    <row r="23" spans="1:14" x14ac:dyDescent="0.2">
      <c r="A23" s="99" t="str">
        <f>A11</f>
        <v>Airfare</v>
      </c>
      <c r="B23" s="105">
        <f>B11</f>
        <v>1000</v>
      </c>
      <c r="C23" s="24" t="str">
        <f>C11</f>
        <v>Round Trip</v>
      </c>
      <c r="D23" s="107">
        <v>0</v>
      </c>
      <c r="E23" s="24" t="str">
        <f>E11</f>
        <v>flight (roundtrip)</v>
      </c>
      <c r="F23" s="107">
        <v>0</v>
      </c>
      <c r="G23" s="24" t="str">
        <f>G11</f>
        <v>people</v>
      </c>
      <c r="H23" s="39">
        <f>B23*D23*F23</f>
        <v>0</v>
      </c>
      <c r="I23" s="114"/>
      <c r="J23" s="22"/>
    </row>
    <row r="24" spans="1:14" x14ac:dyDescent="0.2">
      <c r="A24" s="99" t="str">
        <f t="shared" ref="A24:C28" si="1">A12</f>
        <v>Hotel</v>
      </c>
      <c r="B24" s="105">
        <f t="shared" si="1"/>
        <v>200</v>
      </c>
      <c r="C24" s="24" t="str">
        <f t="shared" si="1"/>
        <v>Night</v>
      </c>
      <c r="D24" s="107">
        <v>0</v>
      </c>
      <c r="E24" s="24" t="str">
        <f t="shared" ref="E24:E28" si="2">E12</f>
        <v>nights</v>
      </c>
      <c r="F24" s="107">
        <v>0</v>
      </c>
      <c r="G24" s="24" t="str">
        <f t="shared" ref="G24:G28" si="3">G12</f>
        <v>people</v>
      </c>
      <c r="H24" s="39">
        <f t="shared" ref="H24:H28" si="4">B24*D24*F24</f>
        <v>0</v>
      </c>
      <c r="I24" s="114"/>
      <c r="J24" s="22"/>
    </row>
    <row r="25" spans="1:14" x14ac:dyDescent="0.2">
      <c r="A25" s="99" t="str">
        <f t="shared" si="1"/>
        <v>Meals</v>
      </c>
      <c r="B25" s="105">
        <f t="shared" si="1"/>
        <v>75</v>
      </c>
      <c r="C25" s="24" t="str">
        <f t="shared" si="1"/>
        <v>per day</v>
      </c>
      <c r="D25" s="107">
        <v>0</v>
      </c>
      <c r="E25" s="24" t="str">
        <f t="shared" si="2"/>
        <v>days</v>
      </c>
      <c r="F25" s="107">
        <v>0</v>
      </c>
      <c r="G25" s="24" t="str">
        <f t="shared" si="3"/>
        <v>people</v>
      </c>
      <c r="H25" s="39">
        <f t="shared" si="4"/>
        <v>0</v>
      </c>
      <c r="I25" s="114"/>
      <c r="J25" s="22"/>
    </row>
    <row r="26" spans="1:14" x14ac:dyDescent="0.2">
      <c r="A26" s="99" t="str">
        <f t="shared" si="1"/>
        <v>Rental Car</v>
      </c>
      <c r="B26" s="105">
        <f t="shared" si="1"/>
        <v>100</v>
      </c>
      <c r="C26" s="24" t="str">
        <f t="shared" si="1"/>
        <v>per day</v>
      </c>
      <c r="D26" s="107">
        <v>0</v>
      </c>
      <c r="E26" s="24" t="str">
        <f t="shared" si="2"/>
        <v>days</v>
      </c>
      <c r="F26" s="107">
        <v>0</v>
      </c>
      <c r="G26" s="24" t="str">
        <f t="shared" si="3"/>
        <v>cars</v>
      </c>
      <c r="H26" s="39">
        <f t="shared" si="4"/>
        <v>0</v>
      </c>
      <c r="I26" s="114"/>
      <c r="J26" s="22"/>
    </row>
    <row r="27" spans="1:14" x14ac:dyDescent="0.2">
      <c r="A27" s="99" t="str">
        <f t="shared" si="1"/>
        <v>Personal Mileage</v>
      </c>
      <c r="B27" s="106">
        <f t="shared" si="1"/>
        <v>0.67</v>
      </c>
      <c r="C27" s="24" t="str">
        <f t="shared" si="1"/>
        <v>per mile</v>
      </c>
      <c r="D27" s="107">
        <v>0</v>
      </c>
      <c r="E27" s="24" t="str">
        <f t="shared" si="2"/>
        <v>miles (round trip)</v>
      </c>
      <c r="F27" s="107">
        <v>0</v>
      </c>
      <c r="G27" s="24" t="str">
        <f t="shared" si="3"/>
        <v>drivers</v>
      </c>
      <c r="H27" s="39">
        <f t="shared" si="4"/>
        <v>0</v>
      </c>
      <c r="I27" s="114"/>
      <c r="J27" s="22"/>
    </row>
    <row r="28" spans="1:14" x14ac:dyDescent="0.2">
      <c r="A28" s="99" t="str">
        <f t="shared" si="1"/>
        <v>Per Diem (all-inclusive)</v>
      </c>
      <c r="B28" s="105">
        <f t="shared" si="1"/>
        <v>300</v>
      </c>
      <c r="C28" s="24" t="str">
        <f t="shared" si="1"/>
        <v>per day</v>
      </c>
      <c r="D28" s="107">
        <v>0</v>
      </c>
      <c r="E28" s="24" t="str">
        <f t="shared" si="2"/>
        <v>days</v>
      </c>
      <c r="F28" s="107">
        <v>0</v>
      </c>
      <c r="G28" s="24" t="str">
        <f t="shared" si="3"/>
        <v>people</v>
      </c>
      <c r="H28" s="39">
        <f t="shared" si="4"/>
        <v>0</v>
      </c>
      <c r="I28" s="114"/>
      <c r="J28" s="22"/>
    </row>
    <row r="29" spans="1:14" x14ac:dyDescent="0.2">
      <c r="A29" s="100"/>
      <c r="B29" s="101"/>
      <c r="C29" s="101"/>
      <c r="D29" s="101"/>
      <c r="E29" s="101"/>
      <c r="F29" s="102"/>
      <c r="G29" s="103" t="s">
        <v>77</v>
      </c>
      <c r="H29" s="104">
        <f>SUM(H23:H28)</f>
        <v>0</v>
      </c>
      <c r="I29" s="117"/>
    </row>
    <row r="30" spans="1:14" x14ac:dyDescent="0.2">
      <c r="A30" s="29"/>
      <c r="I30" s="116"/>
    </row>
    <row r="31" spans="1:14" x14ac:dyDescent="0.2">
      <c r="A31" s="29"/>
      <c r="I31" s="116"/>
    </row>
    <row r="32" spans="1:14" ht="19" x14ac:dyDescent="0.25">
      <c r="A32" s="158" t="s">
        <v>78</v>
      </c>
      <c r="B32" s="159"/>
      <c r="C32" s="159"/>
      <c r="D32" s="159"/>
      <c r="E32" s="159"/>
      <c r="F32" s="159"/>
      <c r="G32" s="159"/>
      <c r="H32" s="160"/>
      <c r="I32" s="111" t="s">
        <v>33</v>
      </c>
      <c r="K32" s="18"/>
      <c r="L32" s="18"/>
      <c r="M32" s="18"/>
      <c r="N32" s="23"/>
    </row>
    <row r="33" spans="1:14" ht="31" customHeight="1" x14ac:dyDescent="0.2">
      <c r="A33" s="98" t="s">
        <v>50</v>
      </c>
      <c r="B33" s="155" t="s">
        <v>38</v>
      </c>
      <c r="C33" s="156"/>
      <c r="D33" s="156"/>
      <c r="E33" s="156"/>
      <c r="F33" s="156"/>
      <c r="G33" s="156"/>
      <c r="H33" s="157"/>
      <c r="I33" s="110"/>
      <c r="K33" s="18"/>
      <c r="L33" s="18"/>
      <c r="M33" s="18"/>
      <c r="N33" s="23"/>
    </row>
    <row r="34" spans="1:14" x14ac:dyDescent="0.2">
      <c r="A34" s="99" t="s">
        <v>52</v>
      </c>
      <c r="B34" s="25" t="s">
        <v>53</v>
      </c>
      <c r="C34" s="25" t="s">
        <v>54</v>
      </c>
      <c r="D34" s="25" t="s">
        <v>55</v>
      </c>
      <c r="E34" s="25" t="s">
        <v>54</v>
      </c>
      <c r="F34" s="25" t="s">
        <v>56</v>
      </c>
      <c r="G34" s="25" t="s">
        <v>54</v>
      </c>
      <c r="H34" s="38" t="s">
        <v>57</v>
      </c>
      <c r="I34" s="113"/>
      <c r="J34" s="22"/>
    </row>
    <row r="35" spans="1:14" x14ac:dyDescent="0.2">
      <c r="A35" s="99" t="str">
        <f>A23</f>
        <v>Airfare</v>
      </c>
      <c r="B35" s="105">
        <f>B23</f>
        <v>1000</v>
      </c>
      <c r="C35" s="24" t="str">
        <f>C23</f>
        <v>Round Trip</v>
      </c>
      <c r="D35" s="107">
        <v>0</v>
      </c>
      <c r="E35" s="24" t="str">
        <f>E23</f>
        <v>flight (roundtrip)</v>
      </c>
      <c r="F35" s="107">
        <v>0</v>
      </c>
      <c r="G35" s="24" t="str">
        <f>G23</f>
        <v>people</v>
      </c>
      <c r="H35" s="39">
        <f>B35*D35*F35</f>
        <v>0</v>
      </c>
      <c r="I35" s="114"/>
      <c r="J35" s="22"/>
    </row>
    <row r="36" spans="1:14" x14ac:dyDescent="0.2">
      <c r="A36" s="99" t="str">
        <f t="shared" ref="A36:B40" si="5">A24</f>
        <v>Hotel</v>
      </c>
      <c r="B36" s="105">
        <f t="shared" si="5"/>
        <v>200</v>
      </c>
      <c r="C36" s="24" t="str">
        <f t="shared" ref="C36:C40" si="6">C24</f>
        <v>Night</v>
      </c>
      <c r="D36" s="107">
        <v>0</v>
      </c>
      <c r="E36" s="24" t="str">
        <f t="shared" ref="E36" si="7">E24</f>
        <v>nights</v>
      </c>
      <c r="F36" s="107">
        <v>0</v>
      </c>
      <c r="G36" s="24" t="str">
        <f t="shared" ref="G36" si="8">G24</f>
        <v>people</v>
      </c>
      <c r="H36" s="39">
        <f t="shared" ref="H36:H40" si="9">B36*D36*F36</f>
        <v>0</v>
      </c>
      <c r="I36" s="114"/>
      <c r="J36" s="22"/>
    </row>
    <row r="37" spans="1:14" x14ac:dyDescent="0.2">
      <c r="A37" s="99" t="str">
        <f t="shared" si="5"/>
        <v>Meals</v>
      </c>
      <c r="B37" s="105">
        <f t="shared" si="5"/>
        <v>75</v>
      </c>
      <c r="C37" s="24" t="str">
        <f t="shared" si="6"/>
        <v>per day</v>
      </c>
      <c r="D37" s="107">
        <v>0</v>
      </c>
      <c r="E37" s="24" t="str">
        <f t="shared" ref="E37" si="10">E25</f>
        <v>days</v>
      </c>
      <c r="F37" s="107">
        <v>0</v>
      </c>
      <c r="G37" s="24" t="str">
        <f t="shared" ref="G37" si="11">G25</f>
        <v>people</v>
      </c>
      <c r="H37" s="39">
        <f t="shared" si="9"/>
        <v>0</v>
      </c>
      <c r="I37" s="114"/>
      <c r="J37" s="22"/>
    </row>
    <row r="38" spans="1:14" x14ac:dyDescent="0.2">
      <c r="A38" s="99" t="str">
        <f t="shared" si="5"/>
        <v>Rental Car</v>
      </c>
      <c r="B38" s="105">
        <f t="shared" si="5"/>
        <v>100</v>
      </c>
      <c r="C38" s="24" t="str">
        <f t="shared" si="6"/>
        <v>per day</v>
      </c>
      <c r="D38" s="107">
        <v>0</v>
      </c>
      <c r="E38" s="24" t="str">
        <f t="shared" ref="E38" si="12">E26</f>
        <v>days</v>
      </c>
      <c r="F38" s="107">
        <v>0</v>
      </c>
      <c r="G38" s="24" t="str">
        <f t="shared" ref="G38" si="13">G26</f>
        <v>cars</v>
      </c>
      <c r="H38" s="39">
        <f t="shared" si="9"/>
        <v>0</v>
      </c>
      <c r="I38" s="114"/>
      <c r="J38" s="22"/>
    </row>
    <row r="39" spans="1:14" x14ac:dyDescent="0.2">
      <c r="A39" s="99" t="str">
        <f t="shared" si="5"/>
        <v>Personal Mileage</v>
      </c>
      <c r="B39" s="106">
        <f t="shared" si="5"/>
        <v>0.67</v>
      </c>
      <c r="C39" s="24" t="str">
        <f t="shared" si="6"/>
        <v>per mile</v>
      </c>
      <c r="D39" s="107">
        <v>0</v>
      </c>
      <c r="E39" s="24" t="str">
        <f t="shared" ref="E39" si="14">E27</f>
        <v>miles (round trip)</v>
      </c>
      <c r="F39" s="107">
        <v>0</v>
      </c>
      <c r="G39" s="24" t="str">
        <f t="shared" ref="G39" si="15">G27</f>
        <v>drivers</v>
      </c>
      <c r="H39" s="39">
        <f t="shared" si="9"/>
        <v>0</v>
      </c>
      <c r="I39" s="114"/>
      <c r="J39" s="22"/>
    </row>
    <row r="40" spans="1:14" x14ac:dyDescent="0.2">
      <c r="A40" s="99" t="str">
        <f t="shared" si="5"/>
        <v>Per Diem (all-inclusive)</v>
      </c>
      <c r="B40" s="105">
        <f t="shared" si="5"/>
        <v>300</v>
      </c>
      <c r="C40" s="24" t="str">
        <f t="shared" si="6"/>
        <v>per day</v>
      </c>
      <c r="D40" s="107">
        <v>0</v>
      </c>
      <c r="E40" s="24" t="str">
        <f t="shared" ref="E40" si="16">E28</f>
        <v>days</v>
      </c>
      <c r="F40" s="107">
        <v>0</v>
      </c>
      <c r="G40" s="24" t="str">
        <f t="shared" ref="G40" si="17">G28</f>
        <v>people</v>
      </c>
      <c r="H40" s="39">
        <f t="shared" si="9"/>
        <v>0</v>
      </c>
      <c r="I40" s="114"/>
      <c r="J40" s="22"/>
    </row>
    <row r="41" spans="1:14" x14ac:dyDescent="0.2">
      <c r="A41" s="100"/>
      <c r="B41" s="101"/>
      <c r="C41" s="101"/>
      <c r="D41" s="101"/>
      <c r="E41" s="101"/>
      <c r="F41" s="102"/>
      <c r="G41" s="103" t="s">
        <v>79</v>
      </c>
      <c r="H41" s="104">
        <f>SUM(H35:H40)</f>
        <v>0</v>
      </c>
      <c r="I41" s="117"/>
    </row>
    <row r="42" spans="1:14" x14ac:dyDescent="0.2">
      <c r="A42" s="29"/>
      <c r="I42" s="116"/>
    </row>
    <row r="43" spans="1:14" x14ac:dyDescent="0.2">
      <c r="A43" s="29"/>
      <c r="I43" s="116"/>
    </row>
    <row r="44" spans="1:14" ht="19" x14ac:dyDescent="0.25">
      <c r="A44" s="30"/>
      <c r="B44" s="1"/>
      <c r="C44" s="1"/>
      <c r="D44" s="1"/>
      <c r="E44" s="154" t="s">
        <v>80</v>
      </c>
      <c r="F44" s="154"/>
      <c r="G44" s="154"/>
      <c r="H44" s="119">
        <f>H17+H29+H41</f>
        <v>0</v>
      </c>
      <c r="I44" s="116"/>
    </row>
    <row r="45" spans="1:14" x14ac:dyDescent="0.2">
      <c r="I45" s="118"/>
    </row>
  </sheetData>
  <mergeCells count="14">
    <mergeCell ref="I2:I5"/>
    <mergeCell ref="A1:H1"/>
    <mergeCell ref="B4:H4"/>
    <mergeCell ref="B3:H3"/>
    <mergeCell ref="B2:H2"/>
    <mergeCell ref="E44:G44"/>
    <mergeCell ref="B33:H33"/>
    <mergeCell ref="A8:H8"/>
    <mergeCell ref="B5:H5"/>
    <mergeCell ref="A20:H20"/>
    <mergeCell ref="A32:H32"/>
    <mergeCell ref="B9:H9"/>
    <mergeCell ref="B21:H21"/>
    <mergeCell ref="B6:H6"/>
  </mergeCells>
  <pageMargins left="0.7" right="0.7" top="0.75" bottom="0.75" header="0.3" footer="0.3"/>
  <pageSetup scale="78" fitToHeight="0" orientation="portrait" horizontalDpi="1200" verticalDpi="1200" r:id="rId1"/>
  <headerFooter>
    <oddHeader>&amp;CInternal Use Only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2C976-24D2-4682-815C-8870DAE86ABD}">
  <dimension ref="B2:D12"/>
  <sheetViews>
    <sheetView workbookViewId="0">
      <selection activeCell="D22" sqref="D22"/>
    </sheetView>
  </sheetViews>
  <sheetFormatPr baseColWidth="10" defaultColWidth="8.83203125" defaultRowHeight="15" x14ac:dyDescent="0.2"/>
  <cols>
    <col min="3" max="3" width="36.1640625" customWidth="1"/>
    <col min="4" max="4" width="52.5" customWidth="1"/>
  </cols>
  <sheetData>
    <row r="2" spans="2:4" ht="16" x14ac:dyDescent="0.2">
      <c r="B2" s="96" t="s">
        <v>91</v>
      </c>
      <c r="C2" s="96" t="s">
        <v>92</v>
      </c>
      <c r="D2" s="96" t="s">
        <v>93</v>
      </c>
    </row>
    <row r="3" spans="2:4" ht="16" x14ac:dyDescent="0.2">
      <c r="B3" s="97" t="s">
        <v>94</v>
      </c>
      <c r="C3" s="97"/>
      <c r="D3" s="97"/>
    </row>
    <row r="4" spans="2:4" ht="16" x14ac:dyDescent="0.2">
      <c r="B4" s="97" t="s">
        <v>95</v>
      </c>
      <c r="C4" s="97"/>
      <c r="D4" s="97"/>
    </row>
    <row r="5" spans="2:4" ht="16" x14ac:dyDescent="0.2">
      <c r="B5" s="97" t="s">
        <v>96</v>
      </c>
      <c r="C5" s="97"/>
      <c r="D5" s="97"/>
    </row>
    <row r="6" spans="2:4" ht="16" x14ac:dyDescent="0.2">
      <c r="B6" s="97" t="s">
        <v>97</v>
      </c>
      <c r="C6" s="97"/>
      <c r="D6" s="97"/>
    </row>
    <row r="7" spans="2:4" ht="16" x14ac:dyDescent="0.2">
      <c r="B7" s="97" t="s">
        <v>98</v>
      </c>
      <c r="C7" s="97"/>
      <c r="D7" s="97"/>
    </row>
    <row r="8" spans="2:4" ht="16" x14ac:dyDescent="0.2">
      <c r="B8" s="97" t="s">
        <v>99</v>
      </c>
      <c r="C8" s="97"/>
      <c r="D8" s="97"/>
    </row>
    <row r="9" spans="2:4" ht="16" x14ac:dyDescent="0.2">
      <c r="B9" s="97" t="s">
        <v>100</v>
      </c>
      <c r="C9" s="97"/>
      <c r="D9" s="97"/>
    </row>
    <row r="10" spans="2:4" ht="16" x14ac:dyDescent="0.2">
      <c r="B10" s="97" t="s">
        <v>101</v>
      </c>
      <c r="C10" s="97"/>
      <c r="D10" s="97"/>
    </row>
    <row r="11" spans="2:4" ht="16" x14ac:dyDescent="0.2">
      <c r="B11" s="97" t="s">
        <v>102</v>
      </c>
      <c r="C11" s="97"/>
      <c r="D11" s="97"/>
    </row>
    <row r="12" spans="2:4" ht="16" x14ac:dyDescent="0.2">
      <c r="B12" s="97" t="s">
        <v>103</v>
      </c>
      <c r="C12" s="97"/>
      <c r="D12" s="9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6E22-2F97-A44C-9A46-8A4CCA936798}">
  <dimension ref="C2:C3"/>
  <sheetViews>
    <sheetView tabSelected="1" workbookViewId="0">
      <selection activeCell="J5" sqref="J5"/>
    </sheetView>
  </sheetViews>
  <sheetFormatPr baseColWidth="10" defaultRowHeight="15" x14ac:dyDescent="0.2"/>
  <cols>
    <col min="3" max="3" width="71" customWidth="1"/>
  </cols>
  <sheetData>
    <row r="2" spans="3:3" x14ac:dyDescent="0.2">
      <c r="C2" s="164" t="s">
        <v>105</v>
      </c>
    </row>
    <row r="3" spans="3:3" ht="340" customHeight="1" x14ac:dyDescent="0.2">
      <c r="C3" s="16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A83D59BAC2824C8D40DC203C86682D" ma:contentTypeVersion="12" ma:contentTypeDescription="Create a new document." ma:contentTypeScope="" ma:versionID="8bedf597f94d0e7ac0637b7f3f904c76">
  <xsd:schema xmlns:xsd="http://www.w3.org/2001/XMLSchema" xmlns:xs="http://www.w3.org/2001/XMLSchema" xmlns:p="http://schemas.microsoft.com/office/2006/metadata/properties" xmlns:ns2="ace40e5f-c4dc-41a2-9145-afc5cd213796" xmlns:ns3="471cdb84-febc-41da-a5f4-4d97df3878f4" targetNamespace="http://schemas.microsoft.com/office/2006/metadata/properties" ma:root="true" ma:fieldsID="b7329d3f22c15f2838d35fe19be71d8f" ns2:_="" ns3:_="">
    <xsd:import namespace="ace40e5f-c4dc-41a2-9145-afc5cd213796"/>
    <xsd:import namespace="471cdb84-febc-41da-a5f4-4d97df3878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40e5f-c4dc-41a2-9145-afc5cd2137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3e6a0ad-70e4-4210-af40-b9c6d8b11a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cdb84-febc-41da-a5f4-4d97df3878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95dcad3-d238-4227-8746-5dd4e52e6c9f}" ma:internalName="TaxCatchAll" ma:showField="CatchAllData" ma:web="471cdb84-febc-41da-a5f4-4d97df3878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1cdb84-febc-41da-a5f4-4d97df3878f4" xsi:nil="true"/>
    <lcf76f155ced4ddcb4097134ff3c332f xmlns="ace40e5f-c4dc-41a2-9145-afc5cd2137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0947EF-E138-4D93-BD84-1A4B2F7E55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40e5f-c4dc-41a2-9145-afc5cd213796"/>
    <ds:schemaRef ds:uri="471cdb84-febc-41da-a5f4-4d97df3878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0E3D54-F071-45C1-9491-A8BE4A4E48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D1973-3DB8-4931-BEA6-401717AA8A1F}">
  <ds:schemaRefs>
    <ds:schemaRef ds:uri="http://schemas.microsoft.com/office/2006/metadata/properties"/>
    <ds:schemaRef ds:uri="http://schemas.microsoft.com/office/infopath/2007/PartnerControls"/>
    <ds:schemaRef ds:uri="4aa4ad79-e2ff-4d7b-a524-930801bae234"/>
    <ds:schemaRef ds:uri="2d805503-e967-4e84-aa6a-bb123d2e1b87"/>
    <ds:schemaRef ds:uri="471cdb84-febc-41da-a5f4-4d97df3878f4"/>
    <ds:schemaRef ds:uri="ace40e5f-c4dc-41a2-9145-afc5cd2137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SOW and Labor</vt:lpstr>
      <vt:lpstr>Travel Expenses</vt:lpstr>
      <vt:lpstr>Schedule</vt:lpstr>
      <vt:lpstr>Summary of Project</vt:lpstr>
      <vt:lpstr>'SOW and Labor'!Print_Area</vt:lpstr>
      <vt:lpstr>'Travel Expenses'!Print_Area</vt:lpstr>
      <vt:lpstr>RateSheet</vt:lpstr>
      <vt:lpstr>sitevisit1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Flottman</dc:creator>
  <cp:keywords/>
  <dc:description/>
  <cp:lastModifiedBy>Voloshin, Charles</cp:lastModifiedBy>
  <cp:revision/>
  <dcterms:created xsi:type="dcterms:W3CDTF">2018-07-16T04:20:09Z</dcterms:created>
  <dcterms:modified xsi:type="dcterms:W3CDTF">2025-04-06T20:09:57Z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0x01010059A83D59BAC2824C8D40DC203C86682D</vt:lpwstr>
  </property>
  <property fmtid="{D5CDD505-2E9C-101B-9397-08002B2CF9AE}" pid="3" name="MediaServiceImageTags">
    <vt:lpwstr/>
  </property>
</Properties>
</file>